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Jm0026-smb5\健康福祉部\健康福祉部（本庁）\各課専用\00医療課\01医療課資料\100医務・看護担当\R7_経済対策\01_：医療分野における賃上げ・物価上昇に対する支援（処遇改善）\08_実績報告\02 関係者への周知\様式\"/>
    </mc:Choice>
  </mc:AlternateContent>
  <xr:revisionPtr revIDLastSave="0" documentId="13_ncr:1_{7BB25E65-B9B6-47A9-AE64-ED8064CE857E}" xr6:coauthVersionLast="47" xr6:coauthVersionMax="47" xr10:uidLastSave="{00000000-0000-0000-0000-000000000000}"/>
  <bookViews>
    <workbookView xWindow="-108" yWindow="-108" windowWidth="23256" windowHeight="12456"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都道府県リスト" sheetId="62" state="hidden" r:id="rId4"/>
  </sheets>
  <definedNames>
    <definedName name="_xlnm._FilterDatabase" localSheetId="0" hidden="1">【総額及び平均額】賃上げ支援事業実績報告書!$A$9:$H$9</definedName>
    <definedName name="_xlnm._FilterDatabase" localSheetId="1" hidden="1">'別紙（2.0％超部分算定シート）'!$A$3:$J$4</definedName>
    <definedName name="_xlnm.Print_Area" localSheetId="0">【総額及び平均額】賃上げ支援事業実績報告書!$A$1:$H$45</definedName>
    <definedName name="_xlnm.Print_Area" localSheetId="1">'別紙（2.0％超部分算定シート）'!$A$1:$I$8</definedName>
    <definedName name="_xlnm.Print_Area">#REF!</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97" l="1"/>
  <c r="G11" i="97"/>
  <c r="G45" i="97" l="1"/>
  <c r="G40" i="97"/>
  <c r="G35" i="97"/>
  <c r="G30" i="97"/>
  <c r="G25" i="97"/>
  <c r="G20" i="97"/>
  <c r="G44" i="97" l="1"/>
  <c r="G43" i="97"/>
  <c r="G42" i="97"/>
  <c r="G39" i="97"/>
  <c r="G38" i="97"/>
  <c r="G37" i="97"/>
  <c r="G34" i="97"/>
  <c r="G33" i="97"/>
  <c r="G32" i="97"/>
  <c r="G29" i="97"/>
  <c r="G28" i="97"/>
  <c r="G27" i="97"/>
  <c r="G24" i="97"/>
  <c r="G23" i="97"/>
  <c r="G22" i="97"/>
  <c r="G19" i="97"/>
  <c r="G18" i="97"/>
  <c r="G17" i="97"/>
  <c r="G12" i="97"/>
  <c r="G10" i="97"/>
  <c r="I5" i="111" l="1"/>
  <c r="I4" i="111"/>
  <c r="D5" i="111"/>
  <c r="E5" i="111" s="1"/>
  <c r="G14" i="97" l="1"/>
  <c r="G3" i="97" s="1"/>
  <c r="G5" i="97" s="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<sst xmlns="http://schemas.openxmlformats.org/spreadsheetml/2006/main" count="622" uniqueCount="161">
  <si>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</si>
  <si>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</si>
  <si>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</si>
  <si>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</si>
  <si>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</si>
  <si>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</si>
  <si>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</si>
  <si>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</si>
  <si>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</si>
  <si>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</si>
  <si>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</si>
  <si>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</si>
  <si>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</si>
  <si>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</si>
  <si>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</si>
  <si>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</si>
  <si>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</si>
  <si>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</si>
  <si>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</si>
  <si>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</si>
  <si>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</si>
  <si>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</si>
  <si>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</si>
  <si>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</si>
  <si>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</si>
  <si>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</si>
  <si>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</si>
  <si>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</si>
  <si>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</si>
  <si>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</si>
  <si>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</si>
  <si>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</si>
  <si>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</si>
  <si>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</si>
  <si>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</si>
  <si>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</si>
  <si>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</si>
  <si>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</si>
  <si>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</si>
  <si>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</si>
  <si>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</si>
  <si>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</si>
  <si>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</si>
  <si>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</si>
  <si>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</si>
  <si>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</si>
  <si>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</si>
  <si>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</si>
  <si>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</si>
  <si>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</si>
  <si>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開設者：</t>
    <rPh sb="0" eb="3">
      <t>カイセツシャ</t>
    </rPh>
    <phoneticPr fontId="37"/>
  </si>
  <si>
    <t>（記載要領）</t>
    <rPh sb="1" eb="3">
      <t>キサイ</t>
    </rPh>
    <rPh sb="3" eb="5">
      <t>ヨウリョウ</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</si>
  <si>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</si>
  <si>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</si>
  <si>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</si>
  <si>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</si>
  <si>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</si>
  <si>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</si>
  <si>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</si>
  <si>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</si>
  <si>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</si>
  <si>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</si>
  <si>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交付確定額</t>
    <rPh sb="0" eb="2">
      <t>コウフ</t>
    </rPh>
    <rPh sb="2" eb="5">
      <t>カクテイガク</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</si>
  <si>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</si>
  <si>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</si>
  <si>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</si>
  <si>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</si>
  <si>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</si>
  <si>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</si>
  <si>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</si>
  <si>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</si>
  <si>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</si>
  <si>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</si>
  <si>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</si>
  <si>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</si>
  <si>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</si>
  <si>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</si>
  <si>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</si>
  <si>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</si>
  <si>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</si>
  <si>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</si>
  <si>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</si>
  <si>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</si>
  <si>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</si>
  <si>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</si>
  <si>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</si>
  <si>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</si>
  <si>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</si>
  <si>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</si>
  <si>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</si>
  <si>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</si>
  <si>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</si>
  <si>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</si>
  <si>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</si>
  <si>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</si>
  <si>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</si>
  <si>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</si>
  <si>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</si>
  <si>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</si>
  <si>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</si>
  <si>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</si>
  <si>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</si>
  <si>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</si>
  <si>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</si>
  <si>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</si>
  <si>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</si>
  <si>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</si>
  <si>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</si>
  <si>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</si>
  <si>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</si>
  <si>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賃金改善（全体）の内容</t>
    <rPh sb="0" eb="2">
      <t>チンギン</t>
    </rPh>
    <rPh sb="2" eb="4">
      <t>カイゼン</t>
    </rPh>
    <rPh sb="5" eb="7">
      <t>ゼンタイ</t>
    </rPh>
    <rPh sb="9" eb="11">
      <t>ナイヨウ</t>
    </rPh>
    <phoneticPr fontId="36"/>
  </si>
  <si>
    <t>②月額または
月額換算額</t>
    <rPh sb="1" eb="3">
      <t>ゲツガク</t>
    </rPh>
    <rPh sb="7" eb="9">
      <t>ゲツガク</t>
    </rPh>
    <rPh sb="9" eb="11">
      <t>カンサン</t>
    </rPh>
    <rPh sb="11" eb="12">
      <t>ガク</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</si>
  <si>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</si>
  <si>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6"/>
  </si>
  <si>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6"/>
  </si>
  <si>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6"/>
  </si>
  <si>
    <t>❸－❷：返還額（千円未満切り捨て）</t>
    <rPh sb="4" eb="7">
      <t>ヘンカンガク</t>
    </rPh>
    <rPh sb="8" eb="10">
      <t>センエン</t>
    </rPh>
    <rPh sb="10" eb="12">
      <t>ミマン</t>
    </rPh>
    <rPh sb="12" eb="13">
      <t>キ</t>
    </rPh>
    <rPh sb="14" eb="15">
      <t>ス</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</si>
  <si>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</si>
  <si>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</si>
  <si>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賃金改善の総額
（自動計算）</t>
    <rPh sb="9" eb="11">
      <t>ジドウ</t>
    </rPh>
    <rPh sb="11" eb="13">
      <t>ケイサン</t>
    </rPh>
    <phoneticPr fontId="36"/>
  </si>
  <si>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7"/>
  </si>
  <si>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7"/>
  </si>
  <si>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</si>
  <si>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</si>
  <si>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</si>
  <si>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</si>
  <si>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</si>
  <si>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6"/>
  </si>
  <si>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7"/>
  </si>
  <si>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6"/>
  </si>
  <si>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7"/>
  </si>
  <si>
    <t>事務職員の賃金改善の内容</t>
    <rPh sb="0" eb="2">
      <t>ジム</t>
    </rPh>
    <rPh sb="2" eb="4">
      <t>ショクイン</t>
    </rPh>
    <rPh sb="5" eb="7">
      <t>チンギン</t>
    </rPh>
    <rPh sb="7" eb="9">
      <t>カイゼン</t>
    </rPh>
    <rPh sb="10" eb="12">
      <t>ナイヨウ</t>
    </rPh>
    <phoneticPr fontId="36"/>
  </si>
  <si>
    <t>看護補助者の賃金改善の内容</t>
    <rPh sb="0" eb="2">
      <t>カンゴ</t>
    </rPh>
    <rPh sb="2" eb="5">
      <t>ホジョシャ</t>
    </rPh>
    <rPh sb="6" eb="8">
      <t>チンギン</t>
    </rPh>
    <rPh sb="8" eb="10">
      <t>カイゼン</t>
    </rPh>
    <rPh sb="11" eb="13">
      <t>ナイヨウ</t>
    </rPh>
    <phoneticPr fontId="36"/>
  </si>
  <si>
    <t>薬剤師の賃金改善の内容</t>
    <rPh sb="0" eb="3">
      <t>ヤクザイシ</t>
    </rPh>
    <rPh sb="4" eb="6">
      <t>チンギン</t>
    </rPh>
    <rPh sb="6" eb="8">
      <t>カイゼン</t>
    </rPh>
    <rPh sb="9" eb="11">
      <t>ナイヨウ</t>
    </rPh>
    <phoneticPr fontId="36"/>
  </si>
  <si>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6"/>
  </si>
  <si>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</si>
  <si>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❷≧❸の判定（×は返還あり）</t>
    <rPh sb="4" eb="6">
      <t>ハンテイ</t>
    </rPh>
    <rPh sb="9" eb="11">
      <t>ヘンカン</t>
    </rPh>
    <phoneticPr fontId="36"/>
  </si>
  <si>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6"/>
  </si>
  <si>
    <t>②月額または
月額換算額</t>
    <rPh sb="1" eb="3">
      <t>ゲツガク</t>
    </rPh>
    <phoneticPr fontId="36"/>
  </si>
  <si>
    <t>　基本給の引き上げ</t>
    <rPh sb="1" eb="4">
      <t>キホンキュウ</t>
    </rPh>
    <rPh sb="5" eb="6">
      <t>ヒ</t>
    </rPh>
    <rPh sb="7" eb="8">
      <t>ア</t>
    </rPh>
    <phoneticPr fontId="37"/>
  </si>
  <si>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37"/>
  </si>
  <si>
    <t>　一時金または特別手当</t>
    <rPh sb="1" eb="4">
      <t>イチジキン</t>
    </rPh>
    <rPh sb="7" eb="9">
      <t>トクベツ</t>
    </rPh>
    <rPh sb="9" eb="11">
      <t>テアテ</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</si>
  <si>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政策上の必要性から把握するものであり、補助金の交付額には影響しません。職種ごとの賃金改善の総額と有床診療所全体の賃金改善の総額が一致しなくても差し支えありません。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ユウショウ</t>
    </rPh>
    <rPh sb="88" eb="91">
      <t>シンリョウジョ</t>
    </rPh>
    <phoneticPr fontId="36"/>
  </si>
  <si>
    <t>医療法人○○会</t>
  </si>
  <si>
    <t>▲▲医院</t>
    <rPh sb="2" eb="4">
      <t>イイン</t>
    </rPh>
    <phoneticPr fontId="36"/>
  </si>
  <si>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</si>
  <si>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</si>
  <si>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</si>
  <si>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6"/>
  </si>
  <si>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6"/>
  </si>
  <si>
    <t>○</t>
    <phoneticPr fontId="36"/>
  </si>
  <si>
    <t>×</t>
    <phoneticPr fontId="36"/>
  </si>
  <si>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6"/>
  </si>
  <si>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6"/>
  </si>
  <si>
    <t>診療所の名称：</t>
    <rPh sb="0" eb="3">
      <t>シンリョウジョ</t>
    </rPh>
    <rPh sb="4" eb="6">
      <t>メイショウ</t>
    </rPh>
    <phoneticPr fontId="37"/>
  </si>
  <si>
    <r>
      <t xml:space="preserve">（別紙）
</t>
    </r>
    <r>
      <rPr>
        <b/>
        <sz val="14"/>
        <color rgb="FFFF0000"/>
        <rFont val="ＭＳ Ｐゴシック"/>
        <family val="3"/>
        <charset val="128"/>
        <scheme val="minor"/>
      </rPr>
      <t>※診療所（施設単位）の報告</t>
    </r>
    <rPh sb="1" eb="3">
      <t>ベッシ</t>
    </rPh>
    <rPh sb="6" eb="9">
      <t>シンリョウジョ</t>
    </rPh>
    <rPh sb="10" eb="12">
      <t>シセツ</t>
    </rPh>
    <rPh sb="12" eb="14">
      <t>タンイ</t>
    </rPh>
    <rPh sb="16" eb="18">
      <t>ホウコク</t>
    </rPh>
    <phoneticPr fontId="37"/>
  </si>
  <si>
    <r>
      <t>（第３号様式）（別紙様式２）</t>
    </r>
    <r>
      <rPr>
        <b/>
        <sz val="14"/>
        <color rgb="FFFF0000"/>
        <rFont val="ＭＳ Ｐゴシック"/>
        <family val="3"/>
        <charset val="128"/>
        <scheme val="minor"/>
      </rPr>
      <t>※診療所（施設単位）の報告の場合</t>
    </r>
    <rPh sb="1" eb="2">
      <t>ダイ</t>
    </rPh>
    <rPh sb="3" eb="4">
      <t>ゴウ</t>
    </rPh>
    <rPh sb="4" eb="6">
      <t>ヨウシキ</t>
    </rPh>
    <rPh sb="8" eb="10">
      <t>ベッシ</t>
    </rPh>
    <rPh sb="10" eb="12">
      <t>ヨウシキ</t>
    </rPh>
    <rPh sb="15" eb="18">
      <t>シンリョウジョ</t>
    </rPh>
    <rPh sb="19" eb="21">
      <t>シセツ</t>
    </rPh>
    <rPh sb="21" eb="23">
      <t>タンイ</t>
    </rPh>
    <rPh sb="25" eb="27">
      <t>ホウコク</t>
    </rPh>
    <rPh sb="28" eb="30">
      <t>バアイ</t>
    </rPh>
    <phoneticPr fontId="37"/>
  </si>
  <si>
    <t>記載例</t>
    <rPh sb="0" eb="3">
      <t>キサイレイ</t>
    </rPh>
    <phoneticPr fontId="37"/>
  </si>
  <si>
    <t>❸：処遇改善推進事業の支給額（直接入力）</t>
    <rPh sb="11" eb="14">
      <t>シキュウガク</t>
    </rPh>
    <rPh sb="15" eb="17">
      <t>チョクセツ</t>
    </rPh>
    <rPh sb="17" eb="19">
      <t>ニュウリョク</t>
    </rPh>
    <phoneticPr fontId="36"/>
  </si>
  <si>
    <t>左側（Ｆ列）：給付金の対象となる補助対象経費が給付金の支給額と同額以上であることを判定します。
右側（Ｋ列）：❸は「処遇改善推進事業」の交付決定通知書から転記してください。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68" eb="70">
      <t>コウフ</t>
    </rPh>
    <rPh sb="70" eb="72">
      <t>ケッテイ</t>
    </rPh>
    <rPh sb="72" eb="74">
      <t>ツウチ</t>
    </rPh>
    <rPh sb="74" eb="75">
      <t>ショ</t>
    </rPh>
    <rPh sb="77" eb="79">
      <t>テンキ</t>
    </rPh>
    <phoneticPr fontId="36"/>
  </si>
  <si>
    <t>交付確定額は処遇改善推進事業の支給額から返還額を除いた額となります。</t>
    <rPh sb="0" eb="2">
      <t>コウフ</t>
    </rPh>
    <rPh sb="2" eb="5">
      <t>カクテイガク</t>
    </rPh>
    <rPh sb="15" eb="18">
      <t>シキュウガク</t>
    </rPh>
    <rPh sb="20" eb="23">
      <t>ヘンカンガク</t>
    </rPh>
    <rPh sb="24" eb="25">
      <t>ノゾ</t>
    </rPh>
    <rPh sb="27" eb="28">
      <t>ガク</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</si>
</sst>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0&quot;人&quot;"/>
  </numFmts>
  <fonts count="5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b/>
      <u/>
      <sz val="12"/>
      <color rgb="FFFF0000"/>
      <name val="ＭＳ ゴシック"/>
      <family val="3"/>
      <charset val="128"/>
    </font>
    <font>
      <sz val="12"/>
      <color theme="1"/>
      <name val="ＭＳ Ｐゴシック"/>
      <family val="2"/>
      <charset val="128"/>
      <scheme val="minor"/>
    </font>
    <font>
      <sz val="14"/>
      <color theme="1"/>
      <name val="ＭＳ Ｐゴシック"/>
      <family val="3"/>
      <charset val="128"/>
      <scheme val="minor"/>
    </font>
    <font>
      <b/>
      <sz val="24"/>
      <color rgb="FFFF000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7" fillId="0" borderId="0">
      <alignment vertical="center"/>
    </xf>
    <xf numFmtId="0" fontId="7" fillId="0" borderId="0">
      <alignment vertical="center"/>
    </xf>
  </cellStyleXfs>
  <cellXfs count="88">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45" fillId="0" borderId="0" xfId="69" applyFont="1">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5" fillId="0" borderId="0" xfId="69" applyFont="1" applyAlignment="1">
      <alignment horizontal="center" vertical="center"/>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176" fontId="31" fillId="35" borderId="5" xfId="69" applyNumberFormat="1" applyFont="1" applyFill="1" applyBorder="1" applyAlignment="1">
      <alignment horizontal="center"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176" fontId="46" fillId="36" borderId="0" xfId="68" applyNumberFormat="1" applyFont="1" applyFill="1" applyAlignment="1" applyProtection="1">
      <alignment horizontal="right" vertical="center"/>
      <protection locked="0"/>
    </xf>
    <xf numFmtId="176" fontId="46" fillId="36" borderId="0" xfId="69" applyNumberFormat="1" applyFont="1" applyFill="1" applyAlignment="1" applyProtection="1">
      <alignment horizontal="right"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0" fontId="44" fillId="0" borderId="0" xfId="69" applyFont="1" applyAlignment="1" applyProtection="1">
      <alignment horizontal="right" vertical="center"/>
      <protection locked="0"/>
    </xf>
    <xf numFmtId="176" fontId="31" fillId="0" borderId="5" xfId="69" applyNumberFormat="1" applyFont="1" applyBorder="1" applyAlignment="1">
      <alignment horizontal="center" vertical="center" wrapText="1"/>
    </xf>
    <xf numFmtId="178" fontId="31" fillId="0" borderId="5" xfId="71" applyNumberFormat="1" applyFont="1" applyBorder="1" applyAlignment="1">
      <alignment horizontal="center" vertical="center" wrapText="1"/>
    </xf>
    <xf numFmtId="176" fontId="31" fillId="0" borderId="5" xfId="71" applyNumberFormat="1" applyFont="1" applyBorder="1" applyAlignment="1">
      <alignment horizontal="center" vertical="center" wrapText="1"/>
    </xf>
    <xf numFmtId="176" fontId="31" fillId="35" borderId="5" xfId="71" applyNumberFormat="1" applyFont="1" applyFill="1" applyBorder="1" applyAlignment="1">
      <alignment horizontal="center" vertical="center" wrapText="1"/>
    </xf>
    <xf numFmtId="177" fontId="31" fillId="35" borderId="5" xfId="69" applyNumberFormat="1" applyFont="1" applyFill="1" applyBorder="1" applyAlignment="1">
      <alignment horizontal="center" vertical="center" wrapText="1"/>
    </xf>
    <xf numFmtId="0" fontId="31" fillId="37" borderId="5" xfId="72" applyFont="1" applyFill="1" applyBorder="1" applyAlignment="1">
      <alignment vertical="center" wrapText="1"/>
    </xf>
    <xf numFmtId="0" fontId="31"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80" fontId="31" fillId="35" borderId="5" xfId="71" applyNumberFormat="1" applyFont="1" applyFill="1" applyBorder="1" applyAlignment="1">
      <alignment horizontal="center" vertical="center" wrapText="1"/>
    </xf>
    <xf numFmtId="0" fontId="31" fillId="0" borderId="25" xfId="69" applyFont="1" applyBorder="1" applyAlignment="1">
      <alignment vertical="center" wrapText="1"/>
    </xf>
    <xf numFmtId="180" fontId="31" fillId="35" borderId="5" xfId="69" applyNumberFormat="1" applyFont="1" applyFill="1" applyBorder="1" applyAlignment="1">
      <alignment horizontal="center" vertical="center" wrapText="1"/>
    </xf>
    <xf numFmtId="0" fontId="46"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45" fillId="0" borderId="0" xfId="69" applyFont="1" applyAlignment="1">
      <alignment vertical="center" wrapText="1"/>
    </xf>
    <xf numFmtId="0" fontId="4" fillId="0" borderId="0" xfId="69" applyFont="1" applyAlignment="1">
      <alignment vertical="center" wrapText="1"/>
    </xf>
    <xf numFmtId="0" fontId="3" fillId="0" borderId="0" xfId="69" applyFont="1" applyAlignment="1">
      <alignment vertical="center" wrapText="1"/>
    </xf>
    <xf numFmtId="0" fontId="31" fillId="0" borderId="5" xfId="69" applyFont="1" applyBorder="1" applyAlignment="1">
      <alignment horizontal="center" vertical="center" wrapText="1"/>
    </xf>
    <xf numFmtId="0" fontId="46" fillId="35" borderId="0" xfId="69" applyFont="1" applyFill="1" applyAlignment="1" applyProtection="1">
      <alignment horizontal="right" vertical="center"/>
      <protection locked="0"/>
    </xf>
    <xf numFmtId="176" fontId="46" fillId="35" borderId="0" xfId="68" applyNumberFormat="1" applyFont="1" applyFill="1" applyAlignment="1" applyProtection="1">
      <alignment horizontal="right" vertical="center"/>
      <protection locked="0"/>
    </xf>
    <xf numFmtId="179" fontId="31" fillId="35" borderId="5" xfId="69" applyNumberFormat="1" applyFont="1" applyFill="1" applyBorder="1" applyAlignment="1">
      <alignment horizontal="center" vertical="center" wrapText="1"/>
    </xf>
    <xf numFmtId="176" fontId="31" fillId="0" borderId="23" xfId="69" applyNumberFormat="1" applyFont="1" applyBorder="1" applyAlignment="1">
      <alignment horizontal="center" vertical="center" wrapText="1"/>
    </xf>
    <xf numFmtId="0" fontId="51" fillId="0" borderId="1" xfId="69" applyFont="1" applyBorder="1" applyAlignment="1">
      <alignment vertical="center" wrapText="1"/>
    </xf>
    <xf numFmtId="0" fontId="31" fillId="0" borderId="3" xfId="69" applyFont="1" applyBorder="1" applyAlignment="1">
      <alignment vertical="center" wrapText="1"/>
    </xf>
    <xf numFmtId="0" fontId="46" fillId="36" borderId="0" xfId="69" applyFont="1" applyFill="1" applyAlignment="1" applyProtection="1">
      <alignment horizontal="right" vertical="center"/>
      <protection locked="0"/>
    </xf>
    <xf numFmtId="0" fontId="2" fillId="0" borderId="0" xfId="69" applyFont="1" applyAlignment="1">
      <alignment vertical="center" wrapText="1"/>
    </xf>
    <xf numFmtId="0" fontId="2" fillId="0" borderId="0" xfId="69" applyFont="1">
      <alignment vertical="center"/>
    </xf>
    <xf numFmtId="0" fontId="5" fillId="0" borderId="0" xfId="69" applyFont="1" applyAlignment="1">
      <alignment horizontal="left" vertical="center" wrapText="1"/>
    </xf>
    <xf numFmtId="0" fontId="5" fillId="0" borderId="0" xfId="69" applyFont="1" applyAlignment="1">
      <alignment horizontal="left" vertical="center"/>
    </xf>
    <xf numFmtId="0" fontId="55" fillId="0" borderId="0" xfId="69" applyFont="1" applyAlignment="1">
      <alignment horizontal="left" vertical="center" wrapText="1"/>
    </xf>
    <xf numFmtId="0" fontId="55" fillId="0" borderId="0" xfId="69" applyFont="1" applyAlignment="1">
      <alignment horizontal="left" vertical="center"/>
    </xf>
    <xf numFmtId="0" fontId="31" fillId="0" borderId="24" xfId="69" applyFont="1" applyBorder="1" applyAlignment="1">
      <alignment horizontal="center" vertical="center" wrapText="1"/>
    </xf>
    <xf numFmtId="0" fontId="31" fillId="0" borderId="25" xfId="69" applyFont="1" applyBorder="1" applyAlignment="1">
      <alignment horizontal="center" vertical="center" wrapText="1"/>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31" fillId="0" borderId="3" xfId="69" applyFont="1" applyBorder="1" applyAlignment="1">
      <alignment horizontal="center" vertical="center" wrapText="1"/>
    </xf>
    <xf numFmtId="0" fontId="31" fillId="0" borderId="1" xfId="69" applyFont="1" applyBorder="1" applyAlignment="1">
      <alignment horizontal="center" vertical="center" wrapText="1"/>
    </xf>
    <xf numFmtId="0" fontId="31" fillId="0" borderId="2" xfId="69" applyFont="1" applyBorder="1" applyAlignment="1">
      <alignment horizontal="center" vertical="center" wrapText="1"/>
    </xf>
    <xf numFmtId="0" fontId="49" fillId="0" borderId="3" xfId="69" applyFont="1" applyBorder="1" applyAlignment="1">
      <alignment horizontal="center" vertical="center" wrapText="1"/>
    </xf>
    <xf numFmtId="0" fontId="49" fillId="0" borderId="1" xfId="69" applyFont="1" applyBorder="1" applyAlignment="1">
      <alignment horizontal="center" vertical="center" wrapText="1"/>
    </xf>
    <xf numFmtId="0" fontId="49" fillId="0" borderId="2" xfId="69" applyFont="1" applyBorder="1" applyAlignment="1">
      <alignment horizontal="center" vertical="center" wrapText="1"/>
    </xf>
    <xf numFmtId="0" fontId="31" fillId="0" borderId="5" xfId="69" applyFont="1" applyBorder="1" applyAlignment="1">
      <alignment horizontal="center" vertical="center" wrapText="1"/>
    </xf>
    <xf numFmtId="0" fontId="46" fillId="0" borderId="0" xfId="69" applyFont="1" applyAlignment="1" applyProtection="1">
      <alignment horizontal="left" vertical="center" wrapText="1"/>
      <protection locked="0"/>
    </xf>
    <xf numFmtId="0" fontId="53" fillId="0" borderId="0" xfId="69" applyFont="1" applyAlignment="1">
      <alignment horizontal="center" vertical="center"/>
    </xf>
    <xf numFmtId="0" fontId="50" fillId="0" borderId="0" xfId="69" applyFont="1" applyAlignment="1">
      <alignment horizontal="center" vertical="center"/>
    </xf>
    <xf numFmtId="0" fontId="54" fillId="0" borderId="0" xfId="69" applyFont="1" applyAlignment="1">
      <alignment horizontal="center" vertical="center"/>
    </xf>
    <xf numFmtId="0" fontId="38" fillId="0" borderId="6" xfId="69" applyFont="1" applyBorder="1" applyAlignment="1">
      <alignment horizontal="left" vertical="center" wrapText="1"/>
    </xf>
    <xf numFmtId="0" fontId="38" fillId="0" borderId="6" xfId="69" applyFont="1" applyBorder="1" applyAlignment="1">
      <alignment horizontal="left" vertical="center"/>
    </xf>
    <xf numFmtId="0" fontId="31" fillId="37" borderId="4" xfId="69" applyFont="1" applyFill="1" applyBorder="1" applyAlignment="1">
      <alignment horizontal="center" vertical="center" wrapText="1"/>
    </xf>
    <xf numFmtId="0" fontId="31" fillId="37" borderId="26" xfId="69" applyFont="1" applyFill="1" applyBorder="1" applyAlignment="1">
      <alignment horizontal="center" vertical="center" wrapText="1"/>
    </xf>
    <xf numFmtId="178" fontId="31" fillId="0" borderId="24" xfId="71" applyNumberFormat="1" applyFont="1" applyBorder="1" applyAlignment="1">
      <alignment horizontal="center" vertical="center" wrapText="1"/>
    </xf>
    <xf numFmtId="178" fontId="31" fillId="0" borderId="25" xfId="71" applyNumberFormat="1" applyFont="1" applyBorder="1" applyAlignment="1">
      <alignment horizontal="center" vertical="center" wrapText="1"/>
    </xf>
    <xf numFmtId="0" fontId="5" fillId="0" borderId="27" xfId="69" applyFont="1" applyBorder="1" applyAlignment="1">
      <alignment horizontal="left" vertical="center" wrapText="1"/>
    </xf>
    <xf numFmtId="0" fontId="5" fillId="0" borderId="27" xfId="69" applyFont="1" applyBorder="1" applyAlignment="1">
      <alignment horizontal="left" vertical="center"/>
    </xf>
    <xf numFmtId="0" fontId="13" fillId="0" borderId="19" xfId="58" applyBorder="1" applyAlignment="1">
      <alignment horizontal="center" vertical="center"/>
    </xf>
    <xf numFmtId="0" fontId="13" fillId="0" borderId="16" xfId="58" applyBorder="1" applyAlignment="1">
      <alignment horizontal="center" vertical="center"/>
    </xf>
    <xf numFmtId="181" fontId="47" fillId="35" borderId="5" xfId="69" applyNumberFormat="1" applyFont="1" applyFill="1" applyBorder="1" applyAlignment="1">
      <alignment horizontal="center" vertical="center" wrapText="1"/>
    </xf>
    <xf numFmtId="181" fontId="51" fillId="35" borderId="5" xfId="69" applyNumberFormat="1" applyFont="1" applyFill="1" applyBorder="1" applyAlignment="1">
      <alignment horizontal="center" vertical="center" wrapText="1"/>
    </xf>
    <xf numFmtId="177" fontId="51" fillId="35" borderId="5" xfId="69" applyNumberFormat="1" applyFont="1" applyFill="1" applyBorder="1" applyAlignment="1">
      <alignment horizontal="center" vertical="center" wrapText="1"/>
    </xf>
    <xf numFmtId="181" fontId="47" fillId="35" borderId="5" xfId="71" applyNumberFormat="1" applyFont="1" applyFill="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3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414617</xdr:colOff>
      <xdr:row>13</xdr:row>
      <xdr:rowOff>123264</xdr:rowOff>
    </xdr:from>
    <xdr:to>
      <xdr:col>6</xdr:col>
      <xdr:colOff>1333500</xdr:colOff>
      <xdr:row>13</xdr:row>
      <xdr:rowOff>773205</xdr:rowOff>
    </xdr:to>
    <xdr:sp macro="" textlink="">
      <xdr:nvSpPr>
        <xdr:cNvPr id="2" name="正方形/長方形 1">
          <a:extLst>
            <a:ext uri="{FF2B5EF4-FFF2-40B4-BE49-F238E27FC236}">
              <a16:creationId xmlns:a16="http://schemas.microsoft.com/office/drawing/2014/main" id="{8782735E-A44B-93D8-E8C1-15151E1F5115}"/>
            </a:ext>
          </a:extLst>
        </xdr:cNvPr>
        <xdr:cNvSpPr/>
      </xdr:nvSpPr>
      <xdr:spPr bwMode="auto">
        <a:xfrm>
          <a:off x="15486529" y="7619999"/>
          <a:ext cx="918883" cy="649941"/>
        </a:xfrm>
        <a:prstGeom prst="rect">
          <a:avLst/>
        </a:prstGeom>
        <a:noFill/>
        <a:ln w="28575">
          <a:solidFill>
            <a:srgbClr val="FF0000"/>
          </a:solidFill>
          <a:prstDash val="dash"/>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4</xdr:col>
      <xdr:colOff>1618700</xdr:colOff>
      <xdr:row>13</xdr:row>
      <xdr:rowOff>672353</xdr:rowOff>
    </xdr:from>
    <xdr:to>
      <xdr:col>6</xdr:col>
      <xdr:colOff>344041</xdr:colOff>
      <xdr:row>13</xdr:row>
      <xdr:rowOff>848054</xdr:rowOff>
    </xdr:to>
    <xdr:sp macro="" textlink="">
      <xdr:nvSpPr>
        <xdr:cNvPr id="3" name="矢印: 右 2">
          <a:extLst>
            <a:ext uri="{FF2B5EF4-FFF2-40B4-BE49-F238E27FC236}">
              <a16:creationId xmlns:a16="http://schemas.microsoft.com/office/drawing/2014/main" id="{71697078-B8D3-2C34-910F-16016B193F9F}"/>
            </a:ext>
          </a:extLst>
        </xdr:cNvPr>
        <xdr:cNvSpPr/>
      </xdr:nvSpPr>
      <xdr:spPr bwMode="auto">
        <a:xfrm flipV="1">
          <a:off x="8723229" y="8169088"/>
          <a:ext cx="6692724" cy="175701"/>
        </a:xfrm>
        <a:prstGeom prst="rightArrow">
          <a:avLst/>
        </a:prstGeom>
        <a:solidFill>
          <a:schemeClr val="tx2">
            <a:lumMod val="60000"/>
            <a:lumOff val="40000"/>
          </a:schemeClr>
        </a:solidFill>
        <a:ln w="9525" cap="flat" cmpd="sng" algn="ctr">
          <a:solidFill>
            <a:schemeClr val="tx2"/>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549089</xdr:colOff>
      <xdr:row>13</xdr:row>
      <xdr:rowOff>78442</xdr:rowOff>
    </xdr:from>
    <xdr:to>
      <xdr:col>4</xdr:col>
      <xdr:colOff>1703296</xdr:colOff>
      <xdr:row>13</xdr:row>
      <xdr:rowOff>862854</xdr:rowOff>
    </xdr:to>
    <xdr:sp macro="" textlink="">
      <xdr:nvSpPr>
        <xdr:cNvPr id="4" name="四角形: 角を丸くする 3">
          <a:extLst>
            <a:ext uri="{FF2B5EF4-FFF2-40B4-BE49-F238E27FC236}">
              <a16:creationId xmlns:a16="http://schemas.microsoft.com/office/drawing/2014/main" id="{10235A64-74F0-E41A-5360-4D591D329C50}"/>
            </a:ext>
          </a:extLst>
        </xdr:cNvPr>
        <xdr:cNvSpPr/>
      </xdr:nvSpPr>
      <xdr:spPr bwMode="auto">
        <a:xfrm>
          <a:off x="5345207" y="7575177"/>
          <a:ext cx="3462618" cy="784412"/>
        </a:xfrm>
        <a:prstGeom prst="roundRect">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t>別紙（</a:t>
          </a:r>
          <a:r>
            <a:rPr kumimoji="1" lang="en-US" altLang="ja-JP" sz="1400" b="1"/>
            <a:t>2</a:t>
          </a:r>
          <a:r>
            <a:rPr kumimoji="1" lang="ja-JP" altLang="en-US" sz="1400" b="1"/>
            <a:t>％超部分）が自動反映されます。</a:t>
          </a:r>
          <a:endParaRPr kumimoji="1" lang="en-US" altLang="ja-JP" sz="1400" b="1"/>
        </a:p>
        <a:p>
          <a:pPr algn="l"/>
          <a:r>
            <a:rPr kumimoji="1" lang="ja-JP" altLang="en-US" sz="1400" b="1"/>
            <a:t>入力不要の場合は、０円表示となります。</a:t>
          </a:r>
          <a:endParaRPr kumimoji="1" lang="en-US" altLang="ja-JP" sz="1400" b="1"/>
        </a:p>
      </xdr:txBody>
    </xdr:sp>
    <xdr:clientData/>
  </xdr:twoCellAnchor>
  <xdr:twoCellAnchor>
    <xdr:from>
      <xdr:col>5</xdr:col>
      <xdr:colOff>11205</xdr:colOff>
      <xdr:row>8</xdr:row>
      <xdr:rowOff>100852</xdr:rowOff>
    </xdr:from>
    <xdr:to>
      <xdr:col>5</xdr:col>
      <xdr:colOff>5961530</xdr:colOff>
      <xdr:row>13</xdr:row>
      <xdr:rowOff>33619</xdr:rowOff>
    </xdr:to>
    <xdr:sp macro="" textlink="">
      <xdr:nvSpPr>
        <xdr:cNvPr id="5" name="四角形: 角を丸くする 4">
          <a:extLst>
            <a:ext uri="{FF2B5EF4-FFF2-40B4-BE49-F238E27FC236}">
              <a16:creationId xmlns:a16="http://schemas.microsoft.com/office/drawing/2014/main" id="{EA4D6E15-1F05-4243-A1BF-BD1496DFABA6}"/>
            </a:ext>
          </a:extLst>
        </xdr:cNvPr>
        <xdr:cNvSpPr/>
      </xdr:nvSpPr>
      <xdr:spPr bwMode="auto">
        <a:xfrm>
          <a:off x="8886264" y="3742764"/>
          <a:ext cx="5950325" cy="3787590"/>
        </a:xfrm>
        <a:prstGeom prst="roundRect">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latin typeface="ＭＳ ゴシック" panose="020B0609070205080204" pitchFamily="49" charset="-128"/>
              <a:ea typeface="ＭＳ ゴシック" panose="020B0609070205080204" pitchFamily="49" charset="-128"/>
            </a:rPr>
            <a:t>対象人数（</a:t>
          </a:r>
          <a:r>
            <a:rPr kumimoji="1" lang="en-US" altLang="ja-JP" sz="1200" b="1">
              <a:latin typeface="ＭＳ ゴシック" panose="020B0609070205080204" pitchFamily="49" charset="-128"/>
              <a:ea typeface="ＭＳ ゴシック" panose="020B0609070205080204" pitchFamily="49" charset="-128"/>
            </a:rPr>
            <a:t>10</a:t>
          </a:r>
          <a:r>
            <a:rPr kumimoji="1" lang="ja-JP" altLang="en-US" sz="1200" b="1">
              <a:latin typeface="ＭＳ ゴシック" panose="020B0609070205080204" pitchFamily="49" charset="-128"/>
              <a:ea typeface="ＭＳ ゴシック" panose="020B0609070205080204" pitchFamily="49" charset="-128"/>
            </a:rPr>
            <a:t>名）で以下の賃金改善を行った場合の具体例</a:t>
          </a:r>
          <a:endParaRPr kumimoji="1" lang="en-US" altLang="ja-JP" sz="1200" b="1">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r>
            <a:rPr kumimoji="1" lang="ja-JP" altLang="en-US" sz="1200">
              <a:latin typeface="ＭＳ ゴシック" panose="020B0609070205080204" pitchFamily="49" charset="-128"/>
              <a:ea typeface="ＭＳ ゴシック" panose="020B0609070205080204" pitchFamily="49" charset="-128"/>
            </a:rPr>
            <a:t>看護職員（８名）</a:t>
          </a:r>
          <a:endParaRPr kumimoji="1" lang="en-US" altLang="ja-JP" sz="1200">
            <a:latin typeface="ＭＳ ゴシック" panose="020B0609070205080204" pitchFamily="49" charset="-128"/>
            <a:ea typeface="ＭＳ ゴシック" panose="020B0609070205080204" pitchFamily="49" charset="-128"/>
          </a:endParaRPr>
        </a:p>
        <a:p>
          <a:pPr algn="l"/>
          <a:r>
            <a:rPr kumimoji="1" lang="ja-JP" altLang="en-US" sz="1200">
              <a:latin typeface="ＭＳ ゴシック" panose="020B0609070205080204" pitchFamily="49" charset="-128"/>
              <a:ea typeface="ＭＳ ゴシック" panose="020B0609070205080204" pitchFamily="49" charset="-128"/>
            </a:rPr>
            <a:t>毎月の手当：</a:t>
          </a:r>
          <a:r>
            <a:rPr kumimoji="1" lang="en-US" altLang="ja-JP" sz="1200">
              <a:latin typeface="ＭＳ ゴシック" panose="020B0609070205080204" pitchFamily="49" charset="-128"/>
              <a:ea typeface="ＭＳ ゴシック" panose="020B0609070205080204" pitchFamily="49" charset="-128"/>
            </a:rPr>
            <a:t>6,000</a:t>
          </a:r>
          <a:r>
            <a:rPr kumimoji="1" lang="ja-JP" altLang="en-US" sz="1200">
              <a:latin typeface="ＭＳ ゴシック" panose="020B0609070205080204" pitchFamily="49" charset="-128"/>
              <a:ea typeface="ＭＳ ゴシック" panose="020B0609070205080204" pitchFamily="49" charset="-128"/>
            </a:rPr>
            <a:t>円</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月増額　２か月（令和８年４～５月）</a:t>
          </a:r>
          <a:endParaRPr kumimoji="1" lang="en-US" altLang="ja-JP" sz="1200">
            <a:latin typeface="ＭＳ ゴシック" panose="020B0609070205080204" pitchFamily="49" charset="-128"/>
            <a:ea typeface="ＭＳ ゴシック" panose="020B0609070205080204" pitchFamily="49" charset="-128"/>
          </a:endParaRPr>
        </a:p>
        <a:p>
          <a:pPr algn="l"/>
          <a:r>
            <a:rPr kumimoji="1" lang="ja-JP" altLang="en-US" sz="1200">
              <a:latin typeface="ＭＳ ゴシック" panose="020B0609070205080204" pitchFamily="49" charset="-128"/>
              <a:ea typeface="ＭＳ ゴシック" panose="020B0609070205080204" pitchFamily="49" charset="-128"/>
            </a:rPr>
            <a:t>特別手当　：</a:t>
          </a:r>
          <a:r>
            <a:rPr kumimoji="1" lang="en-US" altLang="ja-JP" sz="1200">
              <a:latin typeface="ＭＳ ゴシック" panose="020B0609070205080204" pitchFamily="49" charset="-128"/>
              <a:ea typeface="ＭＳ ゴシック" panose="020B0609070205080204" pitchFamily="49" charset="-128"/>
            </a:rPr>
            <a:t>20,000</a:t>
          </a:r>
          <a:r>
            <a:rPr kumimoji="1" lang="ja-JP" altLang="en-US" sz="1200">
              <a:latin typeface="ＭＳ ゴシック" panose="020B0609070205080204" pitchFamily="49" charset="-128"/>
              <a:ea typeface="ＭＳ ゴシック" panose="020B0609070205080204" pitchFamily="49" charset="-128"/>
            </a:rPr>
            <a:t>円（</a:t>
          </a:r>
          <a:r>
            <a:rPr kumimoji="1" lang="en-US" altLang="ja-JP" sz="1200">
              <a:latin typeface="ＭＳ ゴシック" panose="020B0609070205080204" pitchFamily="49" charset="-128"/>
              <a:ea typeface="ＭＳ ゴシック" panose="020B0609070205080204" pitchFamily="49" charset="-128"/>
            </a:rPr>
            <a:t>5,000</a:t>
          </a:r>
          <a:r>
            <a:rPr kumimoji="1" lang="ja-JP" altLang="en-US" sz="1200">
              <a:latin typeface="ＭＳ ゴシック" panose="020B0609070205080204" pitchFamily="49" charset="-128"/>
              <a:ea typeface="ＭＳ ゴシック" panose="020B0609070205080204" pitchFamily="49" charset="-128"/>
            </a:rPr>
            <a:t>円</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４か月）（令和７年</a:t>
          </a:r>
          <a:r>
            <a:rPr kumimoji="1" lang="en-US" altLang="ja-JP" sz="1200">
              <a:latin typeface="ＭＳ ゴシック" panose="020B0609070205080204" pitchFamily="49" charset="-128"/>
              <a:ea typeface="ＭＳ ゴシック" panose="020B0609070205080204" pitchFamily="49" charset="-128"/>
            </a:rPr>
            <a:t>12</a:t>
          </a:r>
          <a:r>
            <a:rPr kumimoji="1" lang="ja-JP" altLang="en-US" sz="1200">
              <a:latin typeface="ＭＳ ゴシック" panose="020B0609070205080204" pitchFamily="49" charset="-128"/>
              <a:ea typeface="ＭＳ ゴシック" panose="020B0609070205080204" pitchFamily="49" charset="-128"/>
            </a:rPr>
            <a:t>月～令和８年３月）</a:t>
          </a:r>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r>
            <a:rPr kumimoji="1" lang="ja-JP" altLang="en-US" sz="1200">
              <a:latin typeface="ＭＳ ゴシック" panose="020B0609070205080204" pitchFamily="49" charset="-128"/>
              <a:ea typeface="ＭＳ ゴシック" panose="020B0609070205080204" pitchFamily="49" charset="-128"/>
            </a:rPr>
            <a:t>事務職員（２名）</a:t>
          </a:r>
          <a:endParaRPr kumimoji="1" lang="en-US" altLang="ja-JP" sz="1200">
            <a:latin typeface="ＭＳ ゴシック" panose="020B0609070205080204" pitchFamily="49" charset="-128"/>
            <a:ea typeface="ＭＳ ゴシック" panose="020B0609070205080204" pitchFamily="49" charset="-128"/>
          </a:endParaRPr>
        </a:p>
        <a:p>
          <a:r>
            <a:rPr kumimoji="1" lang="ja-JP" altLang="ja-JP" sz="1200">
              <a:effectLst/>
              <a:latin typeface="ＭＳ ゴシック" panose="020B0609070205080204" pitchFamily="49" charset="-128"/>
              <a:ea typeface="ＭＳ ゴシック" panose="020B0609070205080204" pitchFamily="49" charset="-128"/>
              <a:cs typeface="+mn-cs"/>
            </a:rPr>
            <a:t>毎月の手当：</a:t>
          </a:r>
          <a:r>
            <a:rPr kumimoji="1" lang="en-US" altLang="ja-JP" sz="1200">
              <a:effectLst/>
              <a:latin typeface="ＭＳ ゴシック" panose="020B0609070205080204" pitchFamily="49" charset="-128"/>
              <a:ea typeface="ＭＳ ゴシック" panose="020B0609070205080204" pitchFamily="49" charset="-128"/>
              <a:cs typeface="+mn-cs"/>
            </a:rPr>
            <a:t>4,000</a:t>
          </a:r>
          <a:r>
            <a:rPr kumimoji="1" lang="ja-JP" altLang="ja-JP" sz="1200">
              <a:effectLst/>
              <a:latin typeface="ＭＳ ゴシック" panose="020B0609070205080204" pitchFamily="49" charset="-128"/>
              <a:ea typeface="ＭＳ ゴシック" panose="020B0609070205080204" pitchFamily="49" charset="-128"/>
              <a:cs typeface="+mn-cs"/>
            </a:rPr>
            <a:t>円</a:t>
          </a:r>
          <a:r>
            <a:rPr kumimoji="1" lang="en-US" altLang="ja-JP" sz="1200">
              <a:effectLst/>
              <a:latin typeface="ＭＳ ゴシック" panose="020B0609070205080204" pitchFamily="49" charset="-128"/>
              <a:ea typeface="ＭＳ ゴシック" panose="020B0609070205080204" pitchFamily="49" charset="-128"/>
              <a:cs typeface="+mn-cs"/>
            </a:rPr>
            <a:t>/</a:t>
          </a:r>
          <a:r>
            <a:rPr kumimoji="1" lang="ja-JP" altLang="en-US" sz="1200">
              <a:effectLst/>
              <a:latin typeface="ＭＳ ゴシック" panose="020B0609070205080204" pitchFamily="49" charset="-128"/>
              <a:ea typeface="ＭＳ ゴシック" panose="020B0609070205080204" pitchFamily="49" charset="-128"/>
              <a:cs typeface="+mn-cs"/>
            </a:rPr>
            <a:t>月</a:t>
          </a:r>
          <a:r>
            <a:rPr kumimoji="1" lang="ja-JP" altLang="ja-JP" sz="1200">
              <a:effectLst/>
              <a:latin typeface="ＭＳ ゴシック" panose="020B0609070205080204" pitchFamily="49" charset="-128"/>
              <a:ea typeface="ＭＳ ゴシック" panose="020B0609070205080204" pitchFamily="49" charset="-128"/>
              <a:cs typeface="+mn-cs"/>
            </a:rPr>
            <a:t>増額　２か月分（令和８年４～５月）</a:t>
          </a:r>
          <a:endParaRPr lang="ja-JP" altLang="ja-JP" sz="1200">
            <a:effectLst/>
            <a:latin typeface="ＭＳ ゴシック" panose="020B0609070205080204" pitchFamily="49" charset="-128"/>
            <a:ea typeface="ＭＳ ゴシック" panose="020B0609070205080204" pitchFamily="49" charset="-128"/>
          </a:endParaRPr>
        </a:p>
        <a:p>
          <a:r>
            <a:rPr kumimoji="1" lang="ja-JP" altLang="ja-JP" sz="1200">
              <a:effectLst/>
              <a:latin typeface="ＭＳ ゴシック" panose="020B0609070205080204" pitchFamily="49" charset="-128"/>
              <a:ea typeface="ＭＳ ゴシック" panose="020B0609070205080204" pitchFamily="49" charset="-128"/>
              <a:cs typeface="+mn-cs"/>
            </a:rPr>
            <a:t>特別手当　：</a:t>
          </a:r>
          <a:r>
            <a:rPr kumimoji="1" lang="en-US" altLang="ja-JP" sz="1200">
              <a:effectLst/>
              <a:latin typeface="ＭＳ ゴシック" panose="020B0609070205080204" pitchFamily="49" charset="-128"/>
              <a:ea typeface="ＭＳ ゴシック" panose="020B0609070205080204" pitchFamily="49" charset="-128"/>
              <a:cs typeface="+mn-cs"/>
            </a:rPr>
            <a:t>12,000</a:t>
          </a:r>
          <a:r>
            <a:rPr kumimoji="1" lang="ja-JP" altLang="ja-JP" sz="1200">
              <a:effectLst/>
              <a:latin typeface="ＭＳ ゴシック" panose="020B0609070205080204" pitchFamily="49" charset="-128"/>
              <a:ea typeface="ＭＳ ゴシック" panose="020B0609070205080204" pitchFamily="49" charset="-128"/>
              <a:cs typeface="+mn-cs"/>
            </a:rPr>
            <a:t>円</a:t>
          </a:r>
          <a:r>
            <a:rPr kumimoji="1" lang="ja-JP" altLang="en-US" sz="1200">
              <a:effectLst/>
              <a:latin typeface="ＭＳ ゴシック" panose="020B0609070205080204" pitchFamily="49" charset="-128"/>
              <a:ea typeface="ＭＳ ゴシック" panose="020B0609070205080204" pitchFamily="49" charset="-128"/>
              <a:cs typeface="+mn-cs"/>
            </a:rPr>
            <a:t>（</a:t>
          </a:r>
          <a:r>
            <a:rPr kumimoji="1" lang="en-US" altLang="ja-JP" sz="1200">
              <a:effectLst/>
              <a:latin typeface="ＭＳ ゴシック" panose="020B0609070205080204" pitchFamily="49" charset="-128"/>
              <a:ea typeface="ＭＳ ゴシック" panose="020B0609070205080204" pitchFamily="49" charset="-128"/>
              <a:cs typeface="+mn-cs"/>
            </a:rPr>
            <a:t>3,000</a:t>
          </a:r>
          <a:r>
            <a:rPr kumimoji="1" lang="ja-JP" altLang="en-US" sz="1200">
              <a:effectLst/>
              <a:latin typeface="ＭＳ ゴシック" panose="020B0609070205080204" pitchFamily="49" charset="-128"/>
              <a:ea typeface="ＭＳ ゴシック" panose="020B0609070205080204" pitchFamily="49" charset="-128"/>
              <a:cs typeface="+mn-cs"/>
            </a:rPr>
            <a:t>円</a:t>
          </a:r>
          <a:r>
            <a:rPr kumimoji="1" lang="en-US" altLang="ja-JP" sz="1200">
              <a:effectLst/>
              <a:latin typeface="ＭＳ ゴシック" panose="020B0609070205080204" pitchFamily="49" charset="-128"/>
              <a:ea typeface="ＭＳ ゴシック" panose="020B0609070205080204" pitchFamily="49" charset="-128"/>
              <a:cs typeface="+mn-cs"/>
            </a:rPr>
            <a:t>×</a:t>
          </a:r>
          <a:r>
            <a:rPr kumimoji="1" lang="ja-JP" altLang="en-US" sz="1200">
              <a:effectLst/>
              <a:latin typeface="ＭＳ ゴシック" panose="020B0609070205080204" pitchFamily="49" charset="-128"/>
              <a:ea typeface="ＭＳ ゴシック" panose="020B0609070205080204" pitchFamily="49" charset="-128"/>
              <a:cs typeface="+mn-cs"/>
            </a:rPr>
            <a:t>４か月）</a:t>
          </a:r>
          <a:r>
            <a:rPr kumimoji="1" lang="ja-JP" altLang="ja-JP" sz="1200">
              <a:effectLst/>
              <a:latin typeface="ＭＳ ゴシック" panose="020B0609070205080204" pitchFamily="49" charset="-128"/>
              <a:ea typeface="ＭＳ ゴシック" panose="020B0609070205080204" pitchFamily="49" charset="-128"/>
              <a:cs typeface="+mn-cs"/>
            </a:rPr>
            <a:t>（令和７年</a:t>
          </a:r>
          <a:r>
            <a:rPr kumimoji="1" lang="en-US" altLang="ja-JP" sz="1200">
              <a:effectLst/>
              <a:latin typeface="ＭＳ ゴシック" panose="020B0609070205080204" pitchFamily="49" charset="-128"/>
              <a:ea typeface="ＭＳ ゴシック" panose="020B0609070205080204" pitchFamily="49" charset="-128"/>
              <a:cs typeface="+mn-cs"/>
            </a:rPr>
            <a:t>12</a:t>
          </a:r>
          <a:r>
            <a:rPr kumimoji="1" lang="ja-JP" altLang="ja-JP" sz="1200">
              <a:effectLst/>
              <a:latin typeface="ＭＳ ゴシック" panose="020B0609070205080204" pitchFamily="49" charset="-128"/>
              <a:ea typeface="ＭＳ ゴシック" panose="020B0609070205080204" pitchFamily="49" charset="-128"/>
              <a:cs typeface="+mn-cs"/>
            </a:rPr>
            <a:t>月～令和</a:t>
          </a:r>
          <a:r>
            <a:rPr kumimoji="1" lang="ja-JP" altLang="en-US" sz="1200">
              <a:effectLst/>
              <a:latin typeface="ＭＳ ゴシック" panose="020B0609070205080204" pitchFamily="49" charset="-128"/>
              <a:ea typeface="ＭＳ ゴシック" panose="020B0609070205080204" pitchFamily="49" charset="-128"/>
              <a:cs typeface="+mn-cs"/>
            </a:rPr>
            <a:t>８</a:t>
          </a:r>
          <a:r>
            <a:rPr kumimoji="1" lang="ja-JP" altLang="ja-JP" sz="1200">
              <a:effectLst/>
              <a:latin typeface="ＭＳ ゴシック" panose="020B0609070205080204" pitchFamily="49" charset="-128"/>
              <a:ea typeface="ＭＳ ゴシック" panose="020B0609070205080204" pitchFamily="49" charset="-128"/>
              <a:cs typeface="+mn-cs"/>
            </a:rPr>
            <a:t>年</a:t>
          </a:r>
          <a:r>
            <a:rPr kumimoji="1" lang="ja-JP" altLang="en-US" sz="1200">
              <a:effectLst/>
              <a:latin typeface="ＭＳ ゴシック" panose="020B0609070205080204" pitchFamily="49" charset="-128"/>
              <a:ea typeface="ＭＳ ゴシック" panose="020B0609070205080204" pitchFamily="49" charset="-128"/>
              <a:cs typeface="+mn-cs"/>
            </a:rPr>
            <a:t>３</a:t>
          </a:r>
          <a:r>
            <a:rPr kumimoji="1" lang="ja-JP" altLang="ja-JP" sz="1200">
              <a:effectLst/>
              <a:latin typeface="ＭＳ ゴシック" panose="020B0609070205080204" pitchFamily="49" charset="-128"/>
              <a:ea typeface="ＭＳ ゴシック" panose="020B0609070205080204" pitchFamily="49" charset="-128"/>
              <a:cs typeface="+mn-cs"/>
            </a:rPr>
            <a:t>月）</a:t>
          </a:r>
          <a:endParaRPr lang="ja-JP" altLang="ja-JP" sz="1200">
            <a:effectLst/>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r>
            <a:rPr kumimoji="1" lang="ja-JP" altLang="en-US" sz="1200" b="1" i="0">
              <a:latin typeface="ＭＳ ゴシック" panose="020B0609070205080204" pitchFamily="49" charset="-128"/>
              <a:ea typeface="ＭＳ ゴシック" panose="020B0609070205080204" pitchFamily="49" charset="-128"/>
            </a:rPr>
            <a:t>報告書入力内容</a:t>
          </a:r>
          <a:endParaRPr kumimoji="1" lang="en-US" altLang="ja-JP" sz="1200" b="1" i="0">
            <a:latin typeface="ＭＳ ゴシック" panose="020B0609070205080204" pitchFamily="49" charset="-128"/>
            <a:ea typeface="ＭＳ ゴシック" panose="020B0609070205080204" pitchFamily="49" charset="-128"/>
          </a:endParaRPr>
        </a:p>
        <a:p>
          <a:pPr algn="l"/>
          <a:r>
            <a:rPr kumimoji="1" lang="ja-JP" altLang="en-US" sz="1200" b="1">
              <a:latin typeface="ＭＳ ゴシック" panose="020B0609070205080204" pitchFamily="49" charset="-128"/>
              <a:ea typeface="ＭＳ ゴシック" panose="020B0609070205080204" pitchFamily="49" charset="-128"/>
            </a:rPr>
            <a:t>毎月の手当：</a:t>
          </a:r>
          <a:r>
            <a:rPr kumimoji="1" lang="en-US" altLang="ja-JP" sz="1200" b="1">
              <a:latin typeface="ＭＳ ゴシック" panose="020B0609070205080204" pitchFamily="49" charset="-128"/>
              <a:ea typeface="ＭＳ ゴシック" panose="020B0609070205080204" pitchFamily="49" charset="-128"/>
            </a:rPr>
            <a:t>5,600</a:t>
          </a:r>
          <a:r>
            <a:rPr kumimoji="1" lang="ja-JP" altLang="en-US" sz="1200" b="1">
              <a:latin typeface="ＭＳ ゴシック" panose="020B0609070205080204" pitchFamily="49" charset="-128"/>
              <a:ea typeface="ＭＳ ゴシック" panose="020B0609070205080204" pitchFamily="49" charset="-128"/>
            </a:rPr>
            <a:t>円</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人</a:t>
          </a:r>
          <a:endParaRPr kumimoji="1" lang="en-US" altLang="ja-JP" sz="1200" b="1">
            <a:latin typeface="ＭＳ ゴシック" panose="020B0609070205080204" pitchFamily="49" charset="-128"/>
            <a:ea typeface="ＭＳ ゴシック" panose="020B0609070205080204" pitchFamily="49" charset="-128"/>
          </a:endParaRPr>
        </a:p>
        <a:p>
          <a:pPr algn="l"/>
          <a:r>
            <a:rPr kumimoji="1" lang="ja-JP" altLang="en-US" sz="1200">
              <a:latin typeface="ＭＳ ゴシック" panose="020B0609070205080204" pitchFamily="49" charset="-128"/>
              <a:ea typeface="ＭＳ ゴシック" panose="020B0609070205080204" pitchFamily="49" charset="-128"/>
            </a:rPr>
            <a:t>　　　　　｛（</a:t>
          </a:r>
          <a:r>
            <a:rPr kumimoji="1" lang="en-US" altLang="ja-JP" sz="1200">
              <a:latin typeface="ＭＳ ゴシック" panose="020B0609070205080204" pitchFamily="49" charset="-128"/>
              <a:ea typeface="ＭＳ ゴシック" panose="020B0609070205080204" pitchFamily="49" charset="-128"/>
            </a:rPr>
            <a:t>6,000</a:t>
          </a:r>
          <a:r>
            <a:rPr kumimoji="1" lang="ja-JP" altLang="en-US" sz="1200">
              <a:latin typeface="ＭＳ ゴシック" panose="020B0609070205080204" pitchFamily="49" charset="-128"/>
              <a:ea typeface="ＭＳ ゴシック" panose="020B0609070205080204" pitchFamily="49" charset="-128"/>
            </a:rPr>
            <a:t>円</a:t>
          </a:r>
          <a:r>
            <a:rPr kumimoji="1" lang="en-US" altLang="ja-JP" sz="1200">
              <a:latin typeface="ＭＳ ゴシック" panose="020B0609070205080204" pitchFamily="49" charset="-128"/>
              <a:ea typeface="ＭＳ ゴシック" panose="020B0609070205080204" pitchFamily="49" charset="-128"/>
            </a:rPr>
            <a:t>×8</a:t>
          </a:r>
          <a:r>
            <a:rPr kumimoji="1" lang="ja-JP" altLang="en-US" sz="1200">
              <a:latin typeface="ＭＳ ゴシック" panose="020B0609070205080204" pitchFamily="49" charset="-128"/>
              <a:ea typeface="ＭＳ ゴシック" panose="020B0609070205080204" pitchFamily="49" charset="-128"/>
            </a:rPr>
            <a:t>名）＋（</a:t>
          </a:r>
          <a:r>
            <a:rPr kumimoji="1" lang="en-US" altLang="ja-JP" sz="1200">
              <a:latin typeface="ＭＳ ゴシック" panose="020B0609070205080204" pitchFamily="49" charset="-128"/>
              <a:ea typeface="ＭＳ ゴシック" panose="020B0609070205080204" pitchFamily="49" charset="-128"/>
            </a:rPr>
            <a:t>4,000</a:t>
          </a:r>
          <a:r>
            <a:rPr kumimoji="1" lang="ja-JP" altLang="en-US" sz="1200">
              <a:latin typeface="ＭＳ ゴシック" panose="020B0609070205080204" pitchFamily="49" charset="-128"/>
              <a:ea typeface="ＭＳ ゴシック" panose="020B0609070205080204" pitchFamily="49" charset="-128"/>
            </a:rPr>
            <a:t>円</a:t>
          </a:r>
          <a:r>
            <a:rPr kumimoji="1" lang="en-US" altLang="ja-JP" sz="1200">
              <a:latin typeface="ＭＳ ゴシック" panose="020B0609070205080204" pitchFamily="49" charset="-128"/>
              <a:ea typeface="ＭＳ ゴシック" panose="020B0609070205080204" pitchFamily="49" charset="-128"/>
            </a:rPr>
            <a:t>×2</a:t>
          </a:r>
          <a:r>
            <a:rPr kumimoji="1" lang="ja-JP" altLang="en-US" sz="1200">
              <a:latin typeface="ＭＳ ゴシック" panose="020B0609070205080204" pitchFamily="49" charset="-128"/>
              <a:ea typeface="ＭＳ ゴシック" panose="020B0609070205080204" pitchFamily="49" charset="-128"/>
            </a:rPr>
            <a:t>名）｝</a:t>
          </a:r>
          <a:r>
            <a:rPr kumimoji="1" lang="en-US" altLang="ja-JP" sz="1200">
              <a:latin typeface="ＭＳ ゴシック" panose="020B0609070205080204" pitchFamily="49" charset="-128"/>
              <a:ea typeface="ＭＳ ゴシック" panose="020B0609070205080204" pitchFamily="49" charset="-128"/>
            </a:rPr>
            <a:t>÷10</a:t>
          </a:r>
          <a:r>
            <a:rPr kumimoji="1" lang="ja-JP" altLang="en-US" sz="1200">
              <a:latin typeface="ＭＳ ゴシック" panose="020B0609070205080204" pitchFamily="49" charset="-128"/>
              <a:ea typeface="ＭＳ ゴシック" panose="020B0609070205080204" pitchFamily="49" charset="-128"/>
            </a:rPr>
            <a:t>名</a:t>
          </a:r>
          <a:endParaRPr kumimoji="1" lang="en-US" altLang="ja-JP" sz="1200">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latin typeface="ＭＳ ゴシック" panose="020B0609070205080204" pitchFamily="49" charset="-128"/>
              <a:ea typeface="ＭＳ ゴシック" panose="020B0609070205080204" pitchFamily="49" charset="-128"/>
            </a:rPr>
            <a:t>特別手当　：</a:t>
          </a:r>
          <a:r>
            <a:rPr kumimoji="1" lang="en-US" altLang="ja-JP" sz="1200" b="1">
              <a:latin typeface="ＭＳ ゴシック" panose="020B0609070205080204" pitchFamily="49" charset="-128"/>
              <a:ea typeface="ＭＳ ゴシック" panose="020B0609070205080204" pitchFamily="49" charset="-128"/>
            </a:rPr>
            <a:t>4,600</a:t>
          </a:r>
          <a:r>
            <a:rPr kumimoji="1" lang="ja-JP" altLang="en-US" sz="1200" b="1">
              <a:latin typeface="ＭＳ ゴシック" panose="020B0609070205080204" pitchFamily="49" charset="-128"/>
              <a:ea typeface="ＭＳ ゴシック" panose="020B0609070205080204" pitchFamily="49" charset="-128"/>
            </a:rPr>
            <a:t>円</a:t>
          </a:r>
          <a:r>
            <a:rPr kumimoji="1" lang="en-US" altLang="ja-JP" sz="1200" b="1">
              <a:effectLst/>
              <a:latin typeface="ＭＳ ゴシック" panose="020B0609070205080204" pitchFamily="49" charset="-128"/>
              <a:ea typeface="ＭＳ ゴシック" panose="020B0609070205080204" pitchFamily="49" charset="-128"/>
              <a:cs typeface="+mn-cs"/>
            </a:rPr>
            <a:t>/</a:t>
          </a:r>
          <a:r>
            <a:rPr kumimoji="1" lang="ja-JP" altLang="en-US" sz="1200" b="1">
              <a:effectLst/>
              <a:latin typeface="ＭＳ ゴシック" panose="020B0609070205080204" pitchFamily="49" charset="-128"/>
              <a:ea typeface="ＭＳ ゴシック" panose="020B0609070205080204" pitchFamily="49" charset="-128"/>
              <a:cs typeface="+mn-cs"/>
            </a:rPr>
            <a:t>人</a:t>
          </a:r>
          <a:endParaRPr lang="ja-JP" altLang="ja-JP" sz="1200">
            <a:effectLst/>
            <a:latin typeface="ＭＳ ゴシック" panose="020B0609070205080204" pitchFamily="49" charset="-128"/>
            <a:ea typeface="ＭＳ ゴシック" panose="020B0609070205080204" pitchFamily="49" charset="-128"/>
          </a:endParaRPr>
        </a:p>
        <a:p>
          <a:pPr algn="l"/>
          <a:r>
            <a:rPr kumimoji="1" lang="ja-JP" altLang="en-US" sz="1200">
              <a:latin typeface="ＭＳ ゴシック" panose="020B0609070205080204" pitchFamily="49" charset="-128"/>
              <a:ea typeface="ＭＳ ゴシック" panose="020B0609070205080204" pitchFamily="49" charset="-128"/>
            </a:rPr>
            <a:t>　　　　　｛（</a:t>
          </a:r>
          <a:r>
            <a:rPr kumimoji="1" lang="en-US" altLang="ja-JP" sz="1200">
              <a:latin typeface="ＭＳ ゴシック" panose="020B0609070205080204" pitchFamily="49" charset="-128"/>
              <a:ea typeface="ＭＳ ゴシック" panose="020B0609070205080204" pitchFamily="49" charset="-128"/>
            </a:rPr>
            <a:t>20,000</a:t>
          </a:r>
          <a:r>
            <a:rPr kumimoji="1" lang="ja-JP" altLang="en-US" sz="1200">
              <a:latin typeface="ＭＳ ゴシック" panose="020B0609070205080204" pitchFamily="49" charset="-128"/>
              <a:ea typeface="ＭＳ ゴシック" panose="020B0609070205080204" pitchFamily="49" charset="-128"/>
            </a:rPr>
            <a:t>円</a:t>
          </a:r>
          <a:r>
            <a:rPr kumimoji="1" lang="en-US" altLang="ja-JP" sz="1200">
              <a:latin typeface="ＭＳ ゴシック" panose="020B0609070205080204" pitchFamily="49" charset="-128"/>
              <a:ea typeface="ＭＳ ゴシック" panose="020B0609070205080204" pitchFamily="49" charset="-128"/>
            </a:rPr>
            <a:t>×8</a:t>
          </a:r>
          <a:r>
            <a:rPr kumimoji="1" lang="ja-JP" altLang="en-US" sz="1200">
              <a:latin typeface="ＭＳ ゴシック" panose="020B0609070205080204" pitchFamily="49" charset="-128"/>
              <a:ea typeface="ＭＳ ゴシック" panose="020B0609070205080204" pitchFamily="49" charset="-128"/>
            </a:rPr>
            <a:t>名）＋（</a:t>
          </a:r>
          <a:r>
            <a:rPr kumimoji="1" lang="en-US" altLang="ja-JP" sz="1200">
              <a:latin typeface="ＭＳ ゴシック" panose="020B0609070205080204" pitchFamily="49" charset="-128"/>
              <a:ea typeface="ＭＳ ゴシック" panose="020B0609070205080204" pitchFamily="49" charset="-128"/>
            </a:rPr>
            <a:t>12,000</a:t>
          </a:r>
          <a:r>
            <a:rPr kumimoji="1" lang="ja-JP" altLang="en-US" sz="1200">
              <a:latin typeface="ＭＳ ゴシック" panose="020B0609070205080204" pitchFamily="49" charset="-128"/>
              <a:ea typeface="ＭＳ ゴシック" panose="020B0609070205080204" pitchFamily="49" charset="-128"/>
            </a:rPr>
            <a:t>円</a:t>
          </a:r>
          <a:r>
            <a:rPr kumimoji="1" lang="en-US" altLang="ja-JP" sz="1200">
              <a:latin typeface="ＭＳ ゴシック" panose="020B0609070205080204" pitchFamily="49" charset="-128"/>
              <a:ea typeface="ＭＳ ゴシック" panose="020B0609070205080204" pitchFamily="49" charset="-128"/>
            </a:rPr>
            <a:t>×2</a:t>
          </a:r>
          <a:r>
            <a:rPr kumimoji="1" lang="ja-JP" altLang="en-US" sz="1200">
              <a:latin typeface="ＭＳ ゴシック" panose="020B0609070205080204" pitchFamily="49" charset="-128"/>
              <a:ea typeface="ＭＳ ゴシック" panose="020B0609070205080204" pitchFamily="49" charset="-128"/>
            </a:rPr>
            <a:t>名）｝</a:t>
          </a:r>
          <a:r>
            <a:rPr kumimoji="1" lang="en-US" altLang="ja-JP" sz="1200">
              <a:latin typeface="ＭＳ ゴシック" panose="020B0609070205080204" pitchFamily="49" charset="-128"/>
              <a:ea typeface="ＭＳ ゴシック" panose="020B0609070205080204" pitchFamily="49" charset="-128"/>
            </a:rPr>
            <a:t>÷10</a:t>
          </a:r>
          <a:r>
            <a:rPr kumimoji="1" lang="ja-JP" altLang="en-US" sz="1200">
              <a:latin typeface="ＭＳ ゴシック" panose="020B0609070205080204" pitchFamily="49" charset="-128"/>
              <a:ea typeface="ＭＳ ゴシック" panose="020B0609070205080204" pitchFamily="49" charset="-128"/>
            </a:rPr>
            <a:t>名</a:t>
          </a:r>
          <a:r>
            <a:rPr kumimoji="1" lang="en-US" altLang="ja-JP" sz="1200">
              <a:latin typeface="ＭＳ ゴシック" panose="020B0609070205080204" pitchFamily="49" charset="-128"/>
              <a:ea typeface="ＭＳ ゴシック" panose="020B0609070205080204" pitchFamily="49" charset="-128"/>
            </a:rPr>
            <a:t>÷4</a:t>
          </a:r>
          <a:r>
            <a:rPr kumimoji="1" lang="ja-JP" altLang="en-US" sz="1200">
              <a:latin typeface="ＭＳ ゴシック" panose="020B0609070205080204" pitchFamily="49" charset="-128"/>
              <a:ea typeface="ＭＳ ゴシック" panose="020B0609070205080204" pitchFamily="49" charset="-128"/>
            </a:rPr>
            <a:t>か月</a:t>
          </a:r>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400"/>
        </a:p>
      </xdr:txBody>
    </xdr:sp>
    <xdr:clientData/>
  </xdr:twoCellAnchor>
  <xdr:twoCellAnchor>
    <xdr:from>
      <xdr:col>5</xdr:col>
      <xdr:colOff>67235</xdr:colOff>
      <xdr:row>16</xdr:row>
      <xdr:rowOff>179294</xdr:rowOff>
    </xdr:from>
    <xdr:to>
      <xdr:col>5</xdr:col>
      <xdr:colOff>6017560</xdr:colOff>
      <xdr:row>19</xdr:row>
      <xdr:rowOff>369795</xdr:rowOff>
    </xdr:to>
    <xdr:sp macro="" textlink="">
      <xdr:nvSpPr>
        <xdr:cNvPr id="6" name="四角形: 角を丸くする 5">
          <a:extLst>
            <a:ext uri="{FF2B5EF4-FFF2-40B4-BE49-F238E27FC236}">
              <a16:creationId xmlns:a16="http://schemas.microsoft.com/office/drawing/2014/main" id="{C67D67C1-E23F-411E-9D5C-A0A9799D330F}"/>
            </a:ext>
          </a:extLst>
        </xdr:cNvPr>
        <xdr:cNvSpPr/>
      </xdr:nvSpPr>
      <xdr:spPr bwMode="auto">
        <a:xfrm>
          <a:off x="8942294" y="10230970"/>
          <a:ext cx="5950325" cy="2286001"/>
        </a:xfrm>
        <a:prstGeom prst="roundRect">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latin typeface="ＭＳ ゴシック" panose="020B0609070205080204" pitchFamily="49" charset="-128"/>
              <a:ea typeface="ＭＳ ゴシック" panose="020B0609070205080204" pitchFamily="49" charset="-128"/>
            </a:rPr>
            <a:t>具体例</a:t>
          </a:r>
          <a:endParaRPr kumimoji="1" lang="en-US" altLang="ja-JP" sz="1200" b="1">
            <a:latin typeface="ＭＳ ゴシック" panose="020B0609070205080204" pitchFamily="49" charset="-128"/>
            <a:ea typeface="ＭＳ ゴシック" panose="020B0609070205080204" pitchFamily="49" charset="-128"/>
          </a:endParaRPr>
        </a:p>
        <a:p>
          <a:pPr algn="l"/>
          <a:endParaRPr kumimoji="1" lang="en-US" altLang="ja-JP" sz="1200" b="1">
            <a:latin typeface="ＭＳ ゴシック" panose="020B0609070205080204" pitchFamily="49" charset="-128"/>
            <a:ea typeface="ＭＳ ゴシック" panose="020B0609070205080204" pitchFamily="49" charset="-128"/>
          </a:endParaRPr>
        </a:p>
        <a:p>
          <a:pPr algn="l"/>
          <a:r>
            <a:rPr kumimoji="1" lang="ja-JP" altLang="en-US" sz="1200" b="1">
              <a:latin typeface="ＭＳ ゴシック" panose="020B0609070205080204" pitchFamily="49" charset="-128"/>
              <a:ea typeface="ＭＳ ゴシック" panose="020B0609070205080204" pitchFamily="49" charset="-128"/>
            </a:rPr>
            <a:t>看護職員（８名）</a:t>
          </a:r>
          <a:endParaRPr kumimoji="1" lang="en-US" altLang="ja-JP" sz="1200" b="1">
            <a:latin typeface="ＭＳ ゴシック" panose="020B0609070205080204" pitchFamily="49" charset="-128"/>
            <a:ea typeface="ＭＳ ゴシック" panose="020B0609070205080204" pitchFamily="49" charset="-128"/>
          </a:endParaRPr>
        </a:p>
        <a:p>
          <a:pPr algn="l"/>
          <a:r>
            <a:rPr kumimoji="1" lang="ja-JP" altLang="en-US" sz="1200" b="1">
              <a:latin typeface="ＭＳ ゴシック" panose="020B0609070205080204" pitchFamily="49" charset="-128"/>
              <a:ea typeface="ＭＳ ゴシック" panose="020B0609070205080204" pitchFamily="49" charset="-128"/>
            </a:rPr>
            <a:t>毎月の手当：</a:t>
          </a:r>
          <a:r>
            <a:rPr kumimoji="1" lang="en-US" altLang="ja-JP" sz="1200" b="1">
              <a:latin typeface="ＭＳ ゴシック" panose="020B0609070205080204" pitchFamily="49" charset="-128"/>
              <a:ea typeface="ＭＳ ゴシック" panose="020B0609070205080204" pitchFamily="49" charset="-128"/>
            </a:rPr>
            <a:t>6,000</a:t>
          </a:r>
          <a:r>
            <a:rPr kumimoji="1" lang="ja-JP" altLang="en-US" sz="1200" b="1">
              <a:latin typeface="ＭＳ ゴシック" panose="020B0609070205080204" pitchFamily="49" charset="-128"/>
              <a:ea typeface="ＭＳ ゴシック" panose="020B0609070205080204" pitchFamily="49" charset="-128"/>
            </a:rPr>
            <a:t>円</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月増額　２か月分（令和８年４～５月）</a:t>
          </a:r>
          <a:endParaRPr kumimoji="1" lang="en-US" altLang="ja-JP" sz="1200" b="1">
            <a:latin typeface="ＭＳ ゴシック" panose="020B0609070205080204" pitchFamily="49" charset="-128"/>
            <a:ea typeface="ＭＳ ゴシック" panose="020B0609070205080204" pitchFamily="49" charset="-128"/>
          </a:endParaRPr>
        </a:p>
        <a:p>
          <a:pPr algn="l"/>
          <a:r>
            <a:rPr kumimoji="1" lang="ja-JP" altLang="en-US" sz="1200" b="1">
              <a:latin typeface="ＭＳ ゴシック" panose="020B0609070205080204" pitchFamily="49" charset="-128"/>
              <a:ea typeface="ＭＳ ゴシック" panose="020B0609070205080204" pitchFamily="49" charset="-128"/>
            </a:rPr>
            <a:t>特別手当　：</a:t>
          </a:r>
          <a:r>
            <a:rPr kumimoji="1" lang="en-US" altLang="ja-JP" sz="1200" b="1">
              <a:latin typeface="ＭＳ ゴシック" panose="020B0609070205080204" pitchFamily="49" charset="-128"/>
              <a:ea typeface="ＭＳ ゴシック" panose="020B0609070205080204" pitchFamily="49" charset="-128"/>
            </a:rPr>
            <a:t>20,000</a:t>
          </a:r>
          <a:r>
            <a:rPr kumimoji="1" lang="ja-JP" altLang="en-US" sz="1200" b="1">
              <a:latin typeface="ＭＳ ゴシック" panose="020B0609070205080204" pitchFamily="49" charset="-128"/>
              <a:ea typeface="ＭＳ ゴシック" panose="020B0609070205080204" pitchFamily="49" charset="-128"/>
            </a:rPr>
            <a:t>円（</a:t>
          </a:r>
          <a:r>
            <a:rPr kumimoji="1" lang="en-US" altLang="ja-JP" sz="1200" b="1">
              <a:latin typeface="ＭＳ ゴシック" panose="020B0609070205080204" pitchFamily="49" charset="-128"/>
              <a:ea typeface="ＭＳ ゴシック" panose="020B0609070205080204" pitchFamily="49" charset="-128"/>
            </a:rPr>
            <a:t>5,000</a:t>
          </a:r>
          <a:r>
            <a:rPr kumimoji="1" lang="ja-JP" altLang="en-US" sz="1200" b="1">
              <a:latin typeface="ＭＳ ゴシック" panose="020B0609070205080204" pitchFamily="49" charset="-128"/>
              <a:ea typeface="ＭＳ ゴシック" panose="020B0609070205080204" pitchFamily="49" charset="-128"/>
            </a:rPr>
            <a:t>円</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４か月）（令和７年</a:t>
          </a:r>
          <a:r>
            <a:rPr kumimoji="1" lang="en-US" altLang="ja-JP" sz="1200" b="1">
              <a:latin typeface="ＭＳ ゴシック" panose="020B0609070205080204" pitchFamily="49" charset="-128"/>
              <a:ea typeface="ＭＳ ゴシック" panose="020B0609070205080204" pitchFamily="49" charset="-128"/>
            </a:rPr>
            <a:t>12</a:t>
          </a:r>
          <a:r>
            <a:rPr kumimoji="1" lang="ja-JP" altLang="en-US" sz="1200" b="1">
              <a:latin typeface="ＭＳ ゴシック" panose="020B0609070205080204" pitchFamily="49" charset="-128"/>
              <a:ea typeface="ＭＳ ゴシック" panose="020B0609070205080204" pitchFamily="49" charset="-128"/>
            </a:rPr>
            <a:t>月～令和８年３月</a:t>
          </a:r>
          <a:r>
            <a:rPr kumimoji="1" lang="ja-JP" altLang="en-US" sz="1200">
              <a:latin typeface="ＭＳ ゴシック" panose="020B0609070205080204" pitchFamily="49" charset="-128"/>
              <a:ea typeface="ＭＳ ゴシック" panose="020B0609070205080204" pitchFamily="49" charset="-128"/>
            </a:rPr>
            <a:t>）</a:t>
          </a:r>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100853</xdr:colOff>
      <xdr:row>26</xdr:row>
      <xdr:rowOff>324972</xdr:rowOff>
    </xdr:from>
    <xdr:to>
      <xdr:col>5</xdr:col>
      <xdr:colOff>6051178</xdr:colOff>
      <xdr:row>29</xdr:row>
      <xdr:rowOff>224120</xdr:rowOff>
    </xdr:to>
    <xdr:sp macro="" textlink="">
      <xdr:nvSpPr>
        <xdr:cNvPr id="7" name="四角形: 角を丸くする 6">
          <a:extLst>
            <a:ext uri="{FF2B5EF4-FFF2-40B4-BE49-F238E27FC236}">
              <a16:creationId xmlns:a16="http://schemas.microsoft.com/office/drawing/2014/main" id="{B6D5B52B-BF23-48AC-8567-1CDA4CA01120}"/>
            </a:ext>
          </a:extLst>
        </xdr:cNvPr>
        <xdr:cNvSpPr/>
      </xdr:nvSpPr>
      <xdr:spPr bwMode="auto">
        <a:xfrm>
          <a:off x="8975912" y="17436354"/>
          <a:ext cx="5950325" cy="2286001"/>
        </a:xfrm>
        <a:prstGeom prst="roundRect">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latin typeface="ＭＳ ゴシック" panose="020B0609070205080204" pitchFamily="49" charset="-128"/>
              <a:ea typeface="ＭＳ ゴシック" panose="020B0609070205080204" pitchFamily="49" charset="-128"/>
            </a:rPr>
            <a:t>具体例</a:t>
          </a:r>
          <a:endParaRPr kumimoji="1" lang="en-US" altLang="ja-JP" sz="1200" b="1">
            <a:latin typeface="ＭＳ ゴシック" panose="020B0609070205080204" pitchFamily="49" charset="-128"/>
            <a:ea typeface="ＭＳ ゴシック" panose="020B0609070205080204" pitchFamily="49" charset="-128"/>
          </a:endParaRPr>
        </a:p>
        <a:p>
          <a:pPr algn="l"/>
          <a:endParaRPr kumimoji="1" lang="en-US" altLang="ja-JP" sz="1200" b="1">
            <a:latin typeface="ＭＳ ゴシック" panose="020B0609070205080204" pitchFamily="49" charset="-128"/>
            <a:ea typeface="ＭＳ ゴシック" panose="020B0609070205080204" pitchFamily="49" charset="-128"/>
          </a:endParaRPr>
        </a:p>
        <a:p>
          <a:r>
            <a:rPr kumimoji="1" lang="ja-JP" altLang="ja-JP" sz="1200" b="1">
              <a:effectLst/>
              <a:latin typeface="+mn-ea"/>
              <a:ea typeface="+mn-ea"/>
              <a:cs typeface="+mn-cs"/>
            </a:rPr>
            <a:t>事務職員（２名）</a:t>
          </a:r>
          <a:endParaRPr lang="ja-JP" altLang="ja-JP" sz="1200" b="1">
            <a:effectLst/>
            <a:latin typeface="+mn-ea"/>
            <a:ea typeface="+mn-ea"/>
          </a:endParaRPr>
        </a:p>
        <a:p>
          <a:r>
            <a:rPr kumimoji="1" lang="ja-JP" altLang="ja-JP" sz="1200" b="1">
              <a:effectLst/>
              <a:latin typeface="+mn-ea"/>
              <a:ea typeface="+mn-ea"/>
              <a:cs typeface="+mn-cs"/>
            </a:rPr>
            <a:t>毎月の手当：</a:t>
          </a:r>
          <a:r>
            <a:rPr kumimoji="1" lang="en-US" altLang="ja-JP" sz="1200" b="1">
              <a:effectLst/>
              <a:latin typeface="+mn-ea"/>
              <a:ea typeface="+mn-ea"/>
              <a:cs typeface="+mn-cs"/>
            </a:rPr>
            <a:t>4,000</a:t>
          </a:r>
          <a:r>
            <a:rPr kumimoji="1" lang="ja-JP" altLang="ja-JP" sz="1200" b="1">
              <a:effectLst/>
              <a:latin typeface="+mn-ea"/>
              <a:ea typeface="+mn-ea"/>
              <a:cs typeface="+mn-cs"/>
            </a:rPr>
            <a:t>円</a:t>
          </a:r>
          <a:r>
            <a:rPr kumimoji="1" lang="en-US" altLang="ja-JP" sz="1200" b="1">
              <a:effectLst/>
              <a:latin typeface="+mn-ea"/>
              <a:ea typeface="+mn-ea"/>
              <a:cs typeface="+mn-cs"/>
            </a:rPr>
            <a:t>/</a:t>
          </a:r>
          <a:r>
            <a:rPr kumimoji="1" lang="ja-JP" altLang="en-US" sz="1200" b="1">
              <a:effectLst/>
              <a:latin typeface="+mn-ea"/>
              <a:ea typeface="+mn-ea"/>
              <a:cs typeface="+mn-cs"/>
            </a:rPr>
            <a:t>月</a:t>
          </a:r>
          <a:r>
            <a:rPr kumimoji="1" lang="ja-JP" altLang="ja-JP" sz="1200" b="1">
              <a:effectLst/>
              <a:latin typeface="+mn-ea"/>
              <a:ea typeface="+mn-ea"/>
              <a:cs typeface="+mn-cs"/>
            </a:rPr>
            <a:t>増額　２か月分（令和８年４～５月）</a:t>
          </a:r>
          <a:endParaRPr lang="ja-JP" altLang="ja-JP" sz="1200" b="1">
            <a:effectLst/>
            <a:latin typeface="+mn-ea"/>
            <a:ea typeface="+mn-ea"/>
          </a:endParaRPr>
        </a:p>
        <a:p>
          <a:r>
            <a:rPr kumimoji="1" lang="ja-JP" altLang="ja-JP" sz="1200" b="1">
              <a:effectLst/>
              <a:latin typeface="+mn-ea"/>
              <a:ea typeface="+mn-ea"/>
              <a:cs typeface="+mn-cs"/>
            </a:rPr>
            <a:t>特別手当　：</a:t>
          </a:r>
          <a:r>
            <a:rPr kumimoji="1" lang="en-US" altLang="ja-JP" sz="1200" b="1">
              <a:effectLst/>
              <a:latin typeface="+mn-ea"/>
              <a:ea typeface="+mn-ea"/>
              <a:cs typeface="+mn-cs"/>
            </a:rPr>
            <a:t>12,000</a:t>
          </a:r>
          <a:r>
            <a:rPr kumimoji="1" lang="ja-JP" altLang="en-US" sz="1200" b="1">
              <a:effectLst/>
              <a:latin typeface="+mn-ea"/>
              <a:ea typeface="+mn-ea"/>
              <a:cs typeface="+mn-cs"/>
            </a:rPr>
            <a:t>円（</a:t>
          </a:r>
          <a:r>
            <a:rPr kumimoji="1" lang="en-US" altLang="ja-JP" sz="1200" b="1">
              <a:effectLst/>
              <a:latin typeface="+mn-ea"/>
              <a:ea typeface="+mn-ea"/>
              <a:cs typeface="+mn-cs"/>
            </a:rPr>
            <a:t>3,000</a:t>
          </a:r>
          <a:r>
            <a:rPr kumimoji="1" lang="ja-JP" altLang="en-US" sz="1200" b="1">
              <a:effectLst/>
              <a:latin typeface="+mn-ea"/>
              <a:ea typeface="+mn-ea"/>
              <a:cs typeface="+mn-cs"/>
            </a:rPr>
            <a:t>円</a:t>
          </a:r>
          <a:r>
            <a:rPr kumimoji="1" lang="en-US" altLang="ja-JP" sz="1200" b="1">
              <a:effectLst/>
              <a:latin typeface="+mn-ea"/>
              <a:ea typeface="+mn-ea"/>
              <a:cs typeface="+mn-cs"/>
            </a:rPr>
            <a:t>×</a:t>
          </a:r>
          <a:r>
            <a:rPr kumimoji="1" lang="ja-JP" altLang="en-US" sz="1200" b="1">
              <a:effectLst/>
              <a:latin typeface="+mn-ea"/>
              <a:ea typeface="+mn-ea"/>
              <a:cs typeface="+mn-cs"/>
            </a:rPr>
            <a:t>４か月）（令和７年</a:t>
          </a:r>
          <a:r>
            <a:rPr kumimoji="1" lang="en-US" altLang="ja-JP" sz="1200" b="1">
              <a:effectLst/>
              <a:latin typeface="+mn-ea"/>
              <a:ea typeface="+mn-ea"/>
              <a:cs typeface="+mn-cs"/>
            </a:rPr>
            <a:t>12</a:t>
          </a:r>
          <a:r>
            <a:rPr kumimoji="1" lang="ja-JP" altLang="en-US" sz="1200" b="1">
              <a:effectLst/>
              <a:latin typeface="+mn-ea"/>
              <a:ea typeface="+mn-ea"/>
              <a:cs typeface="+mn-cs"/>
            </a:rPr>
            <a:t>月～令和８年３月）</a:t>
          </a:r>
        </a:p>
        <a:p>
          <a:endParaRPr kumimoji="1" lang="ja-JP" altLang="en-US" sz="1200" b="1">
            <a:effectLst/>
            <a:latin typeface="+mn-ea"/>
            <a:ea typeface="+mn-ea"/>
            <a:cs typeface="+mn-cs"/>
          </a:endParaRPr>
        </a:p>
        <a:p>
          <a:pPr algn="l"/>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930088</xdr:colOff>
      <xdr:row>3</xdr:row>
      <xdr:rowOff>627529</xdr:rowOff>
    </xdr:from>
    <xdr:to>
      <xdr:col>7</xdr:col>
      <xdr:colOff>1154205</xdr:colOff>
      <xdr:row>4</xdr:row>
      <xdr:rowOff>739588</xdr:rowOff>
    </xdr:to>
    <xdr:sp macro="" textlink="">
      <xdr:nvSpPr>
        <xdr:cNvPr id="4" name="四角形: 角を丸くする 3">
          <a:extLst>
            <a:ext uri="{FF2B5EF4-FFF2-40B4-BE49-F238E27FC236}">
              <a16:creationId xmlns:a16="http://schemas.microsoft.com/office/drawing/2014/main" id="{87E639D7-B6D9-ABD5-26E6-A340E9B0994D}"/>
            </a:ext>
          </a:extLst>
        </xdr:cNvPr>
        <xdr:cNvSpPr/>
      </xdr:nvSpPr>
      <xdr:spPr bwMode="auto">
        <a:xfrm>
          <a:off x="8438029" y="3003176"/>
          <a:ext cx="3328147" cy="1187824"/>
        </a:xfrm>
        <a:prstGeom prst="roundRect">
          <a:avLst/>
        </a:prstGeom>
        <a:solidFill>
          <a:schemeClr val="tx2">
            <a:lumMod val="60000"/>
            <a:lumOff val="40000"/>
          </a:schemeClr>
        </a:solidFill>
        <a:ln>
          <a:solidFill>
            <a:schemeClr val="accent1"/>
          </a:solidFill>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r>
            <a:rPr kumimoji="1" lang="ja-JP" altLang="en-US" sz="1800">
              <a:solidFill>
                <a:schemeClr val="bg1"/>
              </a:solidFill>
            </a:rPr>
            <a:t>該当が無い場合は入力不要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L45"/>
  <sheetViews>
    <sheetView tabSelected="1" view="pageBreakPreview" zoomScale="55" zoomScaleNormal="85" zoomScaleSheetLayoutView="55" workbookViewId="0">
      <selection activeCell="E43" sqref="E43"/>
    </sheetView>
  </sheetViews>
  <sheetFormatPr defaultColWidth="9" defaultRowHeight="13.2"/>
  <cols>
    <col min="1" max="1" width="47.77734375" style="6" customWidth="1"/>
    <col min="2" max="4" width="15.109375" style="14" customWidth="1"/>
    <col min="5" max="5" width="23.21875" style="14" customWidth="1"/>
    <col min="6" max="6" width="81.33203125" style="6" customWidth="1"/>
    <col min="7" max="7" width="23.44140625" style="6" customWidth="1"/>
    <col min="8" max="8" width="167.88671875" style="7" customWidth="1"/>
    <col min="9" max="14" width="14.6640625" style="6" customWidth="1"/>
    <col min="15" max="15" width="18.88671875" style="6" customWidth="1"/>
    <col min="16" max="16" width="9" style="6"/>
    <col min="17" max="23" width="9" style="6" customWidth="1"/>
    <col min="24" max="16384" width="9" style="6"/>
  </cols>
  <sheetData>
    <row r="1" spans="1:12" ht="25.5" customHeight="1">
      <c r="A1" s="5" t="s">
        <v>156</v>
      </c>
      <c r="B1" s="12"/>
      <c r="C1" s="12"/>
      <c r="D1" s="12"/>
      <c r="E1" s="12"/>
      <c r="F1" s="5"/>
      <c r="G1" s="26"/>
    </row>
    <row r="2" spans="1:12" ht="46.5" customHeight="1">
      <c r="A2" s="57" t="s">
        <v>157</v>
      </c>
      <c r="B2" s="58"/>
      <c r="C2" s="58"/>
      <c r="D2" s="58"/>
      <c r="E2" s="58"/>
      <c r="F2" s="58"/>
      <c r="G2" s="58"/>
      <c r="H2" s="40" t="s">
        <v>51</v>
      </c>
    </row>
    <row r="3" spans="1:12" ht="32.25" customHeight="1">
      <c r="A3" s="17" t="s">
        <v>50</v>
      </c>
      <c r="B3" s="18"/>
      <c r="C3" s="18"/>
      <c r="D3" s="18"/>
      <c r="E3" s="46" t="s">
        <v>143</v>
      </c>
      <c r="F3" s="17" t="s">
        <v>118</v>
      </c>
      <c r="G3" s="19">
        <f>SUM($G$10:$G$14)</f>
        <v>296000</v>
      </c>
      <c r="H3" s="43" t="s">
        <v>134</v>
      </c>
    </row>
    <row r="4" spans="1:12" ht="26.25" customHeight="1">
      <c r="A4" s="17" t="s">
        <v>154</v>
      </c>
      <c r="B4" s="18"/>
      <c r="C4" s="18"/>
      <c r="D4" s="18"/>
      <c r="E4" s="46" t="s">
        <v>144</v>
      </c>
      <c r="F4" s="39" t="s">
        <v>117</v>
      </c>
      <c r="G4" s="47">
        <v>0</v>
      </c>
      <c r="H4" s="44" t="s">
        <v>137</v>
      </c>
    </row>
    <row r="5" spans="1:12" ht="45.75" customHeight="1">
      <c r="A5" s="70" t="s">
        <v>148</v>
      </c>
      <c r="B5" s="70"/>
      <c r="C5" s="70"/>
      <c r="D5" s="70"/>
      <c r="E5" s="52"/>
      <c r="F5" s="39" t="s">
        <v>135</v>
      </c>
      <c r="G5" s="19">
        <f>ROUNDDOWN(G3-G4,-3)</f>
        <v>296000</v>
      </c>
      <c r="H5" s="53" t="s">
        <v>149</v>
      </c>
      <c r="I5" s="54" t="s">
        <v>150</v>
      </c>
      <c r="J5" s="54" t="s">
        <v>151</v>
      </c>
    </row>
    <row r="6" spans="1:12" ht="41.25" customHeight="1">
      <c r="A6" s="17" t="s">
        <v>136</v>
      </c>
      <c r="B6" s="18"/>
      <c r="C6" s="18"/>
      <c r="D6" s="18"/>
      <c r="E6" s="19" t="str">
        <f>IF(G5&gt;=G6,"○","×")</f>
        <v>○</v>
      </c>
      <c r="F6" s="17" t="s">
        <v>158</v>
      </c>
      <c r="G6" s="47">
        <v>288000</v>
      </c>
      <c r="H6" s="43" t="s">
        <v>159</v>
      </c>
    </row>
    <row r="7" spans="1:12" ht="26.25" customHeight="1">
      <c r="A7" s="17" t="s">
        <v>62</v>
      </c>
      <c r="B7" s="18"/>
      <c r="C7" s="18"/>
      <c r="D7" s="18"/>
      <c r="E7" s="20">
        <f>G6-G7</f>
        <v>288000</v>
      </c>
      <c r="F7" s="17" t="s">
        <v>116</v>
      </c>
      <c r="G7" s="19">
        <f>IF(ROUNDDOWN(G6-G5,-3)&lt;=0,0,ROUNDDOWN(G6-G5,-3))</f>
        <v>0</v>
      </c>
      <c r="H7" s="40" t="s">
        <v>160</v>
      </c>
    </row>
    <row r="8" spans="1:12" ht="41.25" customHeight="1">
      <c r="A8" s="45" t="s">
        <v>146</v>
      </c>
      <c r="B8" s="63" t="s">
        <v>147</v>
      </c>
      <c r="C8" s="64"/>
      <c r="D8" s="64"/>
      <c r="E8" s="65"/>
      <c r="F8" s="69" t="s">
        <v>55</v>
      </c>
      <c r="G8" s="69"/>
      <c r="H8" s="8"/>
    </row>
    <row r="9" spans="1:12" s="35" customFormat="1" ht="66" customHeight="1">
      <c r="A9" s="32" t="s">
        <v>110</v>
      </c>
      <c r="B9" s="33" t="s">
        <v>100</v>
      </c>
      <c r="C9" s="33" t="s">
        <v>111</v>
      </c>
      <c r="D9" s="33" t="s">
        <v>99</v>
      </c>
      <c r="E9" s="33" t="s">
        <v>113</v>
      </c>
      <c r="F9" s="61" t="s">
        <v>119</v>
      </c>
      <c r="G9" s="62"/>
      <c r="H9" s="34" t="s">
        <v>101</v>
      </c>
    </row>
    <row r="10" spans="1:12" ht="50.25" customHeight="1">
      <c r="A10" s="11" t="s">
        <v>139</v>
      </c>
      <c r="B10" s="84"/>
      <c r="C10" s="16"/>
      <c r="D10" s="38"/>
      <c r="E10" s="16"/>
      <c r="F10" s="11"/>
      <c r="G10" s="27">
        <f>B10*C10*D10</f>
        <v>0</v>
      </c>
      <c r="H10" s="15" t="s">
        <v>120</v>
      </c>
    </row>
    <row r="11" spans="1:12" ht="57" customHeight="1">
      <c r="A11" s="11" t="s">
        <v>140</v>
      </c>
      <c r="B11" s="85">
        <v>10</v>
      </c>
      <c r="C11" s="16">
        <v>5600</v>
      </c>
      <c r="D11" s="38">
        <v>2</v>
      </c>
      <c r="E11" s="16">
        <v>5600</v>
      </c>
      <c r="F11" s="11"/>
      <c r="G11" s="27">
        <f>B11*C11*D11</f>
        <v>112000</v>
      </c>
      <c r="H11" s="15" t="s">
        <v>121</v>
      </c>
    </row>
    <row r="12" spans="1:12" ht="80.25" customHeight="1">
      <c r="A12" s="11" t="s">
        <v>130</v>
      </c>
      <c r="B12" s="86"/>
      <c r="C12" s="16"/>
      <c r="D12" s="38"/>
      <c r="E12" s="37"/>
      <c r="F12" s="50"/>
      <c r="G12" s="27">
        <f t="shared" ref="G12" si="0">B12*C12*D12</f>
        <v>0</v>
      </c>
      <c r="H12" s="15" t="s">
        <v>128</v>
      </c>
    </row>
    <row r="13" spans="1:12" ht="50.1" customHeight="1">
      <c r="A13" s="11" t="s">
        <v>141</v>
      </c>
      <c r="B13" s="85">
        <v>10</v>
      </c>
      <c r="C13" s="16">
        <v>4600</v>
      </c>
      <c r="D13" s="48">
        <v>4</v>
      </c>
      <c r="E13" s="49"/>
      <c r="G13" s="27">
        <f>B13*C13*D13</f>
        <v>184000</v>
      </c>
      <c r="H13" s="15" t="s">
        <v>145</v>
      </c>
      <c r="I13" s="6">
        <v>4</v>
      </c>
      <c r="J13" s="6">
        <v>3</v>
      </c>
      <c r="K13" s="6">
        <v>2</v>
      </c>
      <c r="L13" s="6">
        <v>1</v>
      </c>
    </row>
    <row r="14" spans="1:12" ht="73.5" customHeight="1">
      <c r="A14" s="59"/>
      <c r="B14" s="60"/>
      <c r="C14" s="60"/>
      <c r="D14" s="60"/>
      <c r="E14" s="60"/>
      <c r="F14" s="51" t="s">
        <v>152</v>
      </c>
      <c r="G14" s="16">
        <f>'別紙（2.0％超部分算定シート）'!I4+'別紙（2.0％超部分算定シート）'!I5+'別紙（2.0％超部分算定シート）'!I6</f>
        <v>0</v>
      </c>
      <c r="H14" s="15" t="s">
        <v>129</v>
      </c>
    </row>
    <row r="15" spans="1:12" ht="55.5" customHeight="1">
      <c r="A15" s="66" t="s">
        <v>142</v>
      </c>
      <c r="B15" s="67"/>
      <c r="C15" s="67"/>
      <c r="D15" s="67"/>
      <c r="E15" s="67"/>
      <c r="F15" s="67"/>
      <c r="G15" s="68"/>
      <c r="H15" s="15"/>
    </row>
    <row r="16" spans="1:12" s="35" customFormat="1" ht="72.75" customHeight="1">
      <c r="A16" s="32" t="s">
        <v>115</v>
      </c>
      <c r="B16" s="33" t="s">
        <v>100</v>
      </c>
      <c r="C16" s="33" t="s">
        <v>138</v>
      </c>
      <c r="D16" s="33" t="s">
        <v>99</v>
      </c>
      <c r="E16" s="33" t="s">
        <v>113</v>
      </c>
      <c r="F16" s="61" t="s">
        <v>119</v>
      </c>
      <c r="G16" s="62"/>
      <c r="H16" s="34" t="s">
        <v>101</v>
      </c>
    </row>
    <row r="17" spans="1:12" ht="37.5" customHeight="1">
      <c r="A17" s="11" t="s">
        <v>139</v>
      </c>
      <c r="B17" s="31"/>
      <c r="C17" s="16"/>
      <c r="D17" s="38"/>
      <c r="E17" s="16"/>
      <c r="F17" s="11"/>
      <c r="G17" s="27">
        <f t="shared" ref="G17:G44" si="1">B17*C17*D17</f>
        <v>0</v>
      </c>
      <c r="H17" s="15" t="s">
        <v>120</v>
      </c>
    </row>
    <row r="18" spans="1:12" ht="46.5" customHeight="1">
      <c r="A18" s="11" t="s">
        <v>140</v>
      </c>
      <c r="B18" s="85">
        <v>8</v>
      </c>
      <c r="C18" s="16">
        <v>6000</v>
      </c>
      <c r="D18" s="38">
        <v>2</v>
      </c>
      <c r="E18" s="16">
        <v>6000</v>
      </c>
      <c r="F18" s="11"/>
      <c r="G18" s="27">
        <f t="shared" si="1"/>
        <v>96000</v>
      </c>
      <c r="H18" s="15" t="s">
        <v>121</v>
      </c>
    </row>
    <row r="19" spans="1:12" ht="80.25" customHeight="1">
      <c r="A19" s="11" t="s">
        <v>130</v>
      </c>
      <c r="B19" s="31"/>
      <c r="C19" s="16"/>
      <c r="D19" s="38"/>
      <c r="E19" s="37"/>
      <c r="F19" s="11"/>
      <c r="G19" s="27">
        <f t="shared" si="1"/>
        <v>0</v>
      </c>
      <c r="H19" s="15" t="s">
        <v>128</v>
      </c>
    </row>
    <row r="20" spans="1:12" ht="40.5" customHeight="1">
      <c r="A20" s="11" t="s">
        <v>141</v>
      </c>
      <c r="B20" s="85">
        <v>8</v>
      </c>
      <c r="C20" s="16">
        <v>5000</v>
      </c>
      <c r="D20" s="48">
        <v>4</v>
      </c>
      <c r="E20" s="49"/>
      <c r="F20" s="50"/>
      <c r="G20" s="27">
        <f>B20*C20*D20</f>
        <v>160000</v>
      </c>
      <c r="H20" s="15" t="s">
        <v>145</v>
      </c>
      <c r="I20" s="6">
        <v>4</v>
      </c>
      <c r="J20" s="6">
        <v>3</v>
      </c>
      <c r="K20" s="6">
        <v>2</v>
      </c>
      <c r="L20" s="6">
        <v>1</v>
      </c>
    </row>
    <row r="21" spans="1:12" s="35" customFormat="1" ht="72.75" customHeight="1">
      <c r="A21" s="32" t="s">
        <v>114</v>
      </c>
      <c r="B21" s="33" t="s">
        <v>100</v>
      </c>
      <c r="C21" s="33" t="s">
        <v>138</v>
      </c>
      <c r="D21" s="33" t="s">
        <v>99</v>
      </c>
      <c r="E21" s="33" t="s">
        <v>113</v>
      </c>
      <c r="F21" s="61" t="s">
        <v>119</v>
      </c>
      <c r="G21" s="62"/>
      <c r="H21" s="34" t="s">
        <v>101</v>
      </c>
    </row>
    <row r="22" spans="1:12" ht="36.75" customHeight="1">
      <c r="A22" s="11" t="s">
        <v>139</v>
      </c>
      <c r="B22" s="84"/>
      <c r="C22" s="16"/>
      <c r="D22" s="38"/>
      <c r="E22" s="16"/>
      <c r="F22" s="11"/>
      <c r="G22" s="27">
        <f t="shared" si="1"/>
        <v>0</v>
      </c>
      <c r="H22" s="15" t="s">
        <v>120</v>
      </c>
    </row>
    <row r="23" spans="1:12" ht="49.5" customHeight="1">
      <c r="A23" s="11" t="s">
        <v>140</v>
      </c>
      <c r="B23" s="84"/>
      <c r="C23" s="16"/>
      <c r="D23" s="38"/>
      <c r="E23" s="16"/>
      <c r="F23" s="11"/>
      <c r="G23" s="27">
        <f t="shared" si="1"/>
        <v>0</v>
      </c>
      <c r="H23" s="15" t="s">
        <v>121</v>
      </c>
    </row>
    <row r="24" spans="1:12" ht="80.25" customHeight="1">
      <c r="A24" s="11" t="s">
        <v>130</v>
      </c>
      <c r="B24" s="84"/>
      <c r="C24" s="16"/>
      <c r="D24" s="38"/>
      <c r="E24" s="37"/>
      <c r="F24" s="11"/>
      <c r="G24" s="27">
        <f t="shared" si="1"/>
        <v>0</v>
      </c>
      <c r="H24" s="15" t="s">
        <v>128</v>
      </c>
    </row>
    <row r="25" spans="1:12" ht="39" customHeight="1">
      <c r="A25" s="11" t="s">
        <v>141</v>
      </c>
      <c r="B25" s="84"/>
      <c r="C25" s="16"/>
      <c r="D25" s="48"/>
      <c r="E25" s="49"/>
      <c r="F25" s="50"/>
      <c r="G25" s="27">
        <f>B25*C25*D25</f>
        <v>0</v>
      </c>
      <c r="H25" s="15" t="s">
        <v>145</v>
      </c>
      <c r="I25" s="6">
        <v>4</v>
      </c>
      <c r="J25" s="6">
        <v>3</v>
      </c>
      <c r="K25" s="6">
        <v>2</v>
      </c>
      <c r="L25" s="6">
        <v>1</v>
      </c>
    </row>
    <row r="26" spans="1:12" s="35" customFormat="1" ht="72.75" customHeight="1">
      <c r="A26" s="32" t="s">
        <v>131</v>
      </c>
      <c r="B26" s="33" t="s">
        <v>100</v>
      </c>
      <c r="C26" s="33" t="s">
        <v>138</v>
      </c>
      <c r="D26" s="33" t="s">
        <v>99</v>
      </c>
      <c r="E26" s="33" t="s">
        <v>113</v>
      </c>
      <c r="F26" s="61" t="s">
        <v>119</v>
      </c>
      <c r="G26" s="62"/>
      <c r="H26" s="34" t="s">
        <v>101</v>
      </c>
    </row>
    <row r="27" spans="1:12" ht="50.25" customHeight="1">
      <c r="A27" s="11" t="s">
        <v>139</v>
      </c>
      <c r="B27" s="84"/>
      <c r="C27" s="16"/>
      <c r="D27" s="38"/>
      <c r="E27" s="16"/>
      <c r="F27" s="11"/>
      <c r="G27" s="27">
        <f t="shared" si="1"/>
        <v>0</v>
      </c>
      <c r="H27" s="15" t="s">
        <v>120</v>
      </c>
    </row>
    <row r="28" spans="1:12" ht="57" customHeight="1">
      <c r="A28" s="11" t="s">
        <v>140</v>
      </c>
      <c r="B28" s="85">
        <v>2</v>
      </c>
      <c r="C28" s="16">
        <v>4000</v>
      </c>
      <c r="D28" s="38">
        <v>2</v>
      </c>
      <c r="E28" s="16">
        <v>4000</v>
      </c>
      <c r="F28" s="11"/>
      <c r="G28" s="27">
        <f t="shared" si="1"/>
        <v>16000</v>
      </c>
      <c r="H28" s="15" t="s">
        <v>121</v>
      </c>
    </row>
    <row r="29" spans="1:12" ht="80.25" customHeight="1">
      <c r="A29" s="11" t="s">
        <v>130</v>
      </c>
      <c r="B29" s="85"/>
      <c r="C29" s="16"/>
      <c r="D29" s="38"/>
      <c r="E29" s="37"/>
      <c r="F29" s="11"/>
      <c r="G29" s="27">
        <f t="shared" si="1"/>
        <v>0</v>
      </c>
      <c r="H29" s="15" t="s">
        <v>128</v>
      </c>
    </row>
    <row r="30" spans="1:12" ht="50.1" customHeight="1">
      <c r="A30" s="11" t="s">
        <v>141</v>
      </c>
      <c r="B30" s="85">
        <v>2</v>
      </c>
      <c r="C30" s="16">
        <v>3000</v>
      </c>
      <c r="D30" s="48">
        <v>4</v>
      </c>
      <c r="E30" s="49"/>
      <c r="F30" s="50"/>
      <c r="G30" s="27">
        <f>B30*C30*D30</f>
        <v>24000</v>
      </c>
      <c r="H30" s="15" t="s">
        <v>145</v>
      </c>
      <c r="I30" s="6">
        <v>4</v>
      </c>
      <c r="J30" s="6">
        <v>3</v>
      </c>
      <c r="K30" s="6">
        <v>2</v>
      </c>
      <c r="L30" s="6">
        <v>1</v>
      </c>
    </row>
    <row r="31" spans="1:12" s="35" customFormat="1" ht="72.75" customHeight="1">
      <c r="A31" s="32" t="s">
        <v>132</v>
      </c>
      <c r="B31" s="33" t="s">
        <v>100</v>
      </c>
      <c r="C31" s="33" t="s">
        <v>138</v>
      </c>
      <c r="D31" s="33" t="s">
        <v>99</v>
      </c>
      <c r="E31" s="33" t="s">
        <v>113</v>
      </c>
      <c r="F31" s="61" t="s">
        <v>119</v>
      </c>
      <c r="G31" s="62"/>
      <c r="H31" s="34" t="s">
        <v>101</v>
      </c>
    </row>
    <row r="32" spans="1:12" ht="50.25" customHeight="1">
      <c r="A32" s="11" t="s">
        <v>139</v>
      </c>
      <c r="B32" s="84"/>
      <c r="C32" s="16"/>
      <c r="D32" s="38"/>
      <c r="E32" s="16"/>
      <c r="F32" s="11"/>
      <c r="G32" s="27">
        <f t="shared" si="1"/>
        <v>0</v>
      </c>
      <c r="H32" s="15" t="s">
        <v>120</v>
      </c>
    </row>
    <row r="33" spans="1:12" ht="57" customHeight="1">
      <c r="A33" s="11" t="s">
        <v>140</v>
      </c>
      <c r="B33" s="84"/>
      <c r="C33" s="16"/>
      <c r="D33" s="38"/>
      <c r="E33" s="16"/>
      <c r="F33" s="11"/>
      <c r="G33" s="27">
        <f t="shared" si="1"/>
        <v>0</v>
      </c>
      <c r="H33" s="15" t="s">
        <v>121</v>
      </c>
    </row>
    <row r="34" spans="1:12" ht="80.25" customHeight="1">
      <c r="A34" s="11" t="s">
        <v>130</v>
      </c>
      <c r="B34" s="84"/>
      <c r="C34" s="16"/>
      <c r="D34" s="38"/>
      <c r="E34" s="37"/>
      <c r="F34" s="11"/>
      <c r="G34" s="27">
        <f t="shared" si="1"/>
        <v>0</v>
      </c>
      <c r="H34" s="15" t="s">
        <v>128</v>
      </c>
    </row>
    <row r="35" spans="1:12" ht="50.1" customHeight="1">
      <c r="A35" s="11" t="s">
        <v>141</v>
      </c>
      <c r="B35" s="84"/>
      <c r="C35" s="16"/>
      <c r="D35" s="48"/>
      <c r="E35" s="49"/>
      <c r="F35" s="50"/>
      <c r="G35" s="27">
        <f>B35*C35*D35</f>
        <v>0</v>
      </c>
      <c r="H35" s="15" t="s">
        <v>145</v>
      </c>
      <c r="I35" s="6">
        <v>4</v>
      </c>
      <c r="J35" s="6">
        <v>3</v>
      </c>
      <c r="K35" s="6">
        <v>2</v>
      </c>
      <c r="L35" s="6">
        <v>1</v>
      </c>
    </row>
    <row r="36" spans="1:12" s="35" customFormat="1" ht="72.75" customHeight="1">
      <c r="A36" s="32" t="s">
        <v>133</v>
      </c>
      <c r="B36" s="33" t="s">
        <v>100</v>
      </c>
      <c r="C36" s="33" t="s">
        <v>138</v>
      </c>
      <c r="D36" s="33" t="s">
        <v>99</v>
      </c>
      <c r="E36" s="33" t="s">
        <v>113</v>
      </c>
      <c r="F36" s="61" t="s">
        <v>119</v>
      </c>
      <c r="G36" s="62"/>
      <c r="H36" s="34" t="s">
        <v>101</v>
      </c>
    </row>
    <row r="37" spans="1:12" ht="50.25" customHeight="1">
      <c r="A37" s="11" t="s">
        <v>139</v>
      </c>
      <c r="B37" s="84"/>
      <c r="C37" s="16"/>
      <c r="D37" s="38"/>
      <c r="E37" s="16"/>
      <c r="F37" s="11"/>
      <c r="G37" s="27">
        <f t="shared" si="1"/>
        <v>0</v>
      </c>
      <c r="H37" s="15" t="s">
        <v>120</v>
      </c>
    </row>
    <row r="38" spans="1:12" ht="57" customHeight="1">
      <c r="A38" s="11" t="s">
        <v>140</v>
      </c>
      <c r="B38" s="84"/>
      <c r="C38" s="16"/>
      <c r="D38" s="38"/>
      <c r="E38" s="16"/>
      <c r="F38" s="11"/>
      <c r="G38" s="27">
        <f t="shared" si="1"/>
        <v>0</v>
      </c>
      <c r="H38" s="15" t="s">
        <v>121</v>
      </c>
    </row>
    <row r="39" spans="1:12" ht="80.25" customHeight="1">
      <c r="A39" s="11" t="s">
        <v>130</v>
      </c>
      <c r="B39" s="84"/>
      <c r="C39" s="16"/>
      <c r="D39" s="38"/>
      <c r="E39" s="37"/>
      <c r="F39" s="11"/>
      <c r="G39" s="27">
        <f t="shared" si="1"/>
        <v>0</v>
      </c>
      <c r="H39" s="15" t="s">
        <v>128</v>
      </c>
    </row>
    <row r="40" spans="1:12" ht="50.1" customHeight="1">
      <c r="A40" s="11" t="s">
        <v>141</v>
      </c>
      <c r="B40" s="84"/>
      <c r="C40" s="16"/>
      <c r="D40" s="48"/>
      <c r="E40" s="49"/>
      <c r="F40" s="50"/>
      <c r="G40" s="27">
        <f>B40*C40*D40</f>
        <v>0</v>
      </c>
      <c r="H40" s="15" t="s">
        <v>145</v>
      </c>
      <c r="I40" s="6">
        <v>4</v>
      </c>
      <c r="J40" s="6">
        <v>3</v>
      </c>
      <c r="K40" s="6">
        <v>2</v>
      </c>
      <c r="L40" s="6">
        <v>1</v>
      </c>
    </row>
    <row r="41" spans="1:12" s="35" customFormat="1" ht="83.25" customHeight="1">
      <c r="A41" s="32" t="s">
        <v>153</v>
      </c>
      <c r="B41" s="33" t="s">
        <v>100</v>
      </c>
      <c r="C41" s="33" t="s">
        <v>138</v>
      </c>
      <c r="D41" s="33" t="s">
        <v>99</v>
      </c>
      <c r="E41" s="33" t="s">
        <v>113</v>
      </c>
      <c r="F41" s="61" t="s">
        <v>119</v>
      </c>
      <c r="G41" s="62"/>
      <c r="H41" s="34" t="s">
        <v>101</v>
      </c>
    </row>
    <row r="42" spans="1:12" ht="50.25" customHeight="1">
      <c r="A42" s="11" t="s">
        <v>139</v>
      </c>
      <c r="B42" s="84"/>
      <c r="C42" s="16"/>
      <c r="D42" s="38"/>
      <c r="E42" s="16"/>
      <c r="F42" s="11"/>
      <c r="G42" s="27">
        <f t="shared" si="1"/>
        <v>0</v>
      </c>
      <c r="H42" s="15" t="s">
        <v>120</v>
      </c>
    </row>
    <row r="43" spans="1:12" ht="57" customHeight="1">
      <c r="A43" s="11" t="s">
        <v>140</v>
      </c>
      <c r="B43" s="84"/>
      <c r="C43" s="16"/>
      <c r="D43" s="38"/>
      <c r="E43" s="16"/>
      <c r="F43" s="11"/>
      <c r="G43" s="27">
        <f t="shared" si="1"/>
        <v>0</v>
      </c>
      <c r="H43" s="15" t="s">
        <v>121</v>
      </c>
    </row>
    <row r="44" spans="1:12" ht="80.25" customHeight="1">
      <c r="A44" s="11" t="s">
        <v>130</v>
      </c>
      <c r="B44" s="84"/>
      <c r="C44" s="16"/>
      <c r="D44" s="38"/>
      <c r="E44" s="37"/>
      <c r="F44" s="11"/>
      <c r="G44" s="27">
        <f t="shared" si="1"/>
        <v>0</v>
      </c>
      <c r="H44" s="15" t="s">
        <v>128</v>
      </c>
    </row>
    <row r="45" spans="1:12" ht="50.1" customHeight="1">
      <c r="A45" s="11" t="s">
        <v>141</v>
      </c>
      <c r="B45" s="84"/>
      <c r="C45" s="16"/>
      <c r="D45" s="48"/>
      <c r="E45" s="49"/>
      <c r="F45" s="50"/>
      <c r="G45" s="27">
        <f>B45*C45*D45</f>
        <v>0</v>
      </c>
      <c r="H45" s="15" t="s">
        <v>145</v>
      </c>
      <c r="I45" s="6">
        <v>4</v>
      </c>
      <c r="J45" s="6">
        <v>3</v>
      </c>
      <c r="K45" s="6">
        <v>2</v>
      </c>
      <c r="L45" s="6">
        <v>1</v>
      </c>
    </row>
  </sheetData>
  <mergeCells count="13">
    <mergeCell ref="A2:G2"/>
    <mergeCell ref="A14:E14"/>
    <mergeCell ref="F41:G41"/>
    <mergeCell ref="F9:G9"/>
    <mergeCell ref="B8:E8"/>
    <mergeCell ref="F16:G16"/>
    <mergeCell ref="F21:G21"/>
    <mergeCell ref="F26:G26"/>
    <mergeCell ref="F31:G31"/>
    <mergeCell ref="F36:G36"/>
    <mergeCell ref="A15:G15"/>
    <mergeCell ref="F8:G8"/>
    <mergeCell ref="A5:D5"/>
  </mergeCells>
  <phoneticPr fontId="36"/>
  <conditionalFormatting sqref="F12 A10:A13 G13 C13:E13">
    <cfRule type="expression" dxfId="32" priority="31">
      <formula>#REF!="×"</formula>
    </cfRule>
  </conditionalFormatting>
  <conditionalFormatting sqref="A17:A19">
    <cfRule type="expression" dxfId="31" priority="30">
      <formula>#REF!="×"</formula>
    </cfRule>
  </conditionalFormatting>
  <conditionalFormatting sqref="A22:A24">
    <cfRule type="expression" dxfId="30" priority="29">
      <formula>#REF!="×"</formula>
    </cfRule>
  </conditionalFormatting>
  <conditionalFormatting sqref="A27:A29">
    <cfRule type="expression" dxfId="29" priority="28">
      <formula>#REF!="×"</formula>
    </cfRule>
  </conditionalFormatting>
  <conditionalFormatting sqref="A32:A34">
    <cfRule type="expression" dxfId="28" priority="27">
      <formula>#REF!="×"</formula>
    </cfRule>
  </conditionalFormatting>
  <conditionalFormatting sqref="A37:A39">
    <cfRule type="expression" dxfId="27" priority="26">
      <formula>#REF!="×"</formula>
    </cfRule>
  </conditionalFormatting>
  <conditionalFormatting sqref="A42:A44">
    <cfRule type="expression" dxfId="26" priority="21">
      <formula>#REF!="×"</formula>
    </cfRule>
  </conditionalFormatting>
  <conditionalFormatting sqref="A20 C20:G20">
    <cfRule type="expression" dxfId="25" priority="18">
      <formula>#REF!="×"</formula>
    </cfRule>
  </conditionalFormatting>
  <conditionalFormatting sqref="A25 C25:G25">
    <cfRule type="expression" dxfId="24" priority="17">
      <formula>#REF!="×"</formula>
    </cfRule>
  </conditionalFormatting>
  <conditionalFormatting sqref="A30 C30:G30">
    <cfRule type="expression" dxfId="23" priority="16">
      <formula>#REF!="×"</formula>
    </cfRule>
  </conditionalFormatting>
  <conditionalFormatting sqref="A35 C35:G35">
    <cfRule type="expression" dxfId="22" priority="15">
      <formula>#REF!="×"</formula>
    </cfRule>
  </conditionalFormatting>
  <conditionalFormatting sqref="A40 C40:G40">
    <cfRule type="expression" dxfId="21" priority="14">
      <formula>#REF!="×"</formula>
    </cfRule>
  </conditionalFormatting>
  <conditionalFormatting sqref="A45 C45:G45">
    <cfRule type="expression" dxfId="20" priority="13">
      <formula>#REF!="×"</formula>
    </cfRule>
  </conditionalFormatting>
  <conditionalFormatting sqref="F10:G12 B12:D12 A14:A15 B17:E17 F17:G19 B19:D19 C22:E23 F22:G24 C24:D24 C27:E28 F27:G29 C29:D29 C32:E33 F32:G34 C34:D34 C37:E38 F37:G39 C39:D39 C42:E43 F42:G44 C44:D44 C10:E11 C18:E18">
    <cfRule type="expression" dxfId="19" priority="154">
      <formula>#REF!="×"</formula>
    </cfRule>
  </conditionalFormatting>
  <conditionalFormatting sqref="F14:G14">
    <cfRule type="expression" dxfId="18" priority="12">
      <formula>#REF!="×"</formula>
    </cfRule>
  </conditionalFormatting>
  <conditionalFormatting sqref="B10">
    <cfRule type="expression" dxfId="11" priority="11">
      <formula>#REF!="×"</formula>
    </cfRule>
  </conditionalFormatting>
  <conditionalFormatting sqref="B11">
    <cfRule type="expression" dxfId="10" priority="10">
      <formula>#REF!="×"</formula>
    </cfRule>
  </conditionalFormatting>
  <conditionalFormatting sqref="B13">
    <cfRule type="expression" dxfId="9" priority="9">
      <formula>#REF!="×"</formula>
    </cfRule>
  </conditionalFormatting>
  <conditionalFormatting sqref="B18">
    <cfRule type="expression" dxfId="8" priority="8">
      <formula>#REF!="×"</formula>
    </cfRule>
  </conditionalFormatting>
  <conditionalFormatting sqref="B20">
    <cfRule type="expression" dxfId="6" priority="6">
      <formula>#REF!="×"</formula>
    </cfRule>
  </conditionalFormatting>
  <conditionalFormatting sqref="B22:B25">
    <cfRule type="expression" dxfId="5" priority="5">
      <formula>#REF!="×"</formula>
    </cfRule>
  </conditionalFormatting>
  <conditionalFormatting sqref="B27:B30">
    <cfRule type="expression" dxfId="4" priority="4">
      <formula>#REF!="×"</formula>
    </cfRule>
  </conditionalFormatting>
  <conditionalFormatting sqref="B32:B35">
    <cfRule type="expression" dxfId="3" priority="3">
      <formula>#REF!="×"</formula>
    </cfRule>
  </conditionalFormatting>
  <conditionalFormatting sqref="B37:B40">
    <cfRule type="expression" dxfId="2" priority="2">
      <formula>#REF!="×"</formula>
    </cfRule>
  </conditionalFormatting>
  <conditionalFormatting sqref="B42:B45">
    <cfRule type="expression" dxfId="1" priority="1">
      <formula>#REF!="×"</formula>
    </cfRule>
  </conditionalFormatting>
  <dataValidations count="2">
    <dataValidation type="list" allowBlank="1" showInputMessage="1" showErrorMessage="1" sqref="D13 D20 D25 D30 D35 D40 D45" xr:uid="{14A38159-5CDE-4E8B-AA4E-157579BCFD9A}">
      <formula1>$I$13:$M$13</formula1>
    </dataValidation>
    <dataValidation type="list" allowBlank="1" showInputMessage="1" showErrorMessage="1" sqref="E5" xr:uid="{FA3FB731-4F54-49B7-8D61-0611F41E2734}">
      <formula1>$I$5:$J$5</formula1>
    </dataValidation>
  </dataValidations>
  <printOptions horizontalCentered="1"/>
  <pageMargins left="0.70866141732283472" right="0.70866141732283472" top="0.74803149606299213" bottom="0.55118110236220474" header="0.31496062992125984" footer="0.31496062992125984"/>
  <pageSetup paperSize="8" scale="49" fitToHeight="0" orientation="landscape" r:id="rId1"/>
  <rowBreaks count="3" manualBreakCount="3">
    <brk id="14" max="7" man="1"/>
    <brk id="25" max="7" man="1"/>
    <brk id="35"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15"/>
  <sheetViews>
    <sheetView view="pageBreakPreview" zoomScale="85" zoomScaleNormal="115" zoomScaleSheetLayoutView="85" workbookViewId="0">
      <selection activeCell="B6" sqref="B6:H6"/>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63.44140625" style="7" customWidth="1"/>
    <col min="11" max="15" width="9" style="6" customWidth="1"/>
    <col min="16" max="16384" width="9" style="6"/>
  </cols>
  <sheetData>
    <row r="1" spans="1:10" ht="73.5" customHeight="1">
      <c r="A1" s="42" t="s">
        <v>155</v>
      </c>
      <c r="B1" s="74" t="s">
        <v>127</v>
      </c>
      <c r="C1" s="75"/>
      <c r="D1" s="75"/>
      <c r="E1" s="75"/>
      <c r="F1" s="75"/>
      <c r="G1" s="75"/>
      <c r="H1" s="75"/>
      <c r="I1" s="26"/>
    </row>
    <row r="2" spans="1:10" ht="41.25" customHeight="1">
      <c r="A2" s="63" t="s">
        <v>112</v>
      </c>
      <c r="B2" s="64"/>
      <c r="C2" s="64"/>
      <c r="D2" s="64"/>
      <c r="E2" s="64"/>
      <c r="F2" s="64"/>
      <c r="G2" s="64"/>
      <c r="H2" s="64"/>
      <c r="I2" s="76" t="s">
        <v>55</v>
      </c>
      <c r="J2" s="8"/>
    </row>
    <row r="3" spans="1:10" ht="72.75" customHeight="1">
      <c r="A3" s="9" t="s">
        <v>125</v>
      </c>
      <c r="B3" s="13" t="s">
        <v>104</v>
      </c>
      <c r="C3" s="13" t="s">
        <v>105</v>
      </c>
      <c r="D3" s="13" t="s">
        <v>103</v>
      </c>
      <c r="E3" s="13" t="s">
        <v>106</v>
      </c>
      <c r="F3" s="13" t="s">
        <v>107</v>
      </c>
      <c r="G3" s="13" t="s">
        <v>109</v>
      </c>
      <c r="H3" s="13" t="s">
        <v>108</v>
      </c>
      <c r="I3" s="77"/>
      <c r="J3" s="15" t="s">
        <v>101</v>
      </c>
    </row>
    <row r="4" spans="1:10" ht="84.75" customHeight="1">
      <c r="A4" s="11" t="s">
        <v>122</v>
      </c>
      <c r="B4" s="16"/>
      <c r="C4" s="16"/>
      <c r="D4" s="28" t="e">
        <f>C4/B4</f>
        <v>#DIV/0!</v>
      </c>
      <c r="E4" s="29" t="e">
        <f>(D4-0.02)*B4</f>
        <v>#DIV/0!</v>
      </c>
      <c r="F4" s="30"/>
      <c r="G4" s="36"/>
      <c r="H4" s="87"/>
      <c r="I4" s="27">
        <f>F4*G4*H4</f>
        <v>0</v>
      </c>
      <c r="J4" s="15"/>
    </row>
    <row r="5" spans="1:10" ht="93.75" customHeight="1">
      <c r="A5" s="11" t="s">
        <v>123</v>
      </c>
      <c r="B5" s="16"/>
      <c r="C5" s="16"/>
      <c r="D5" s="28" t="e">
        <f>C5/B5</f>
        <v>#DIV/0!</v>
      </c>
      <c r="E5" s="29" t="e">
        <f>(D5-0.02)*B5</f>
        <v>#DIV/0!</v>
      </c>
      <c r="F5" s="30"/>
      <c r="G5" s="36"/>
      <c r="H5" s="87"/>
      <c r="I5" s="27">
        <f>F5*G5*H5</f>
        <v>0</v>
      </c>
      <c r="J5" s="15"/>
    </row>
    <row r="6" spans="1:10" ht="90" customHeight="1">
      <c r="A6" s="11" t="s">
        <v>124</v>
      </c>
      <c r="B6" s="78"/>
      <c r="C6" s="79"/>
      <c r="D6" s="79"/>
      <c r="E6" s="79"/>
      <c r="F6" s="79"/>
      <c r="G6" s="79"/>
      <c r="H6" s="79"/>
      <c r="I6" s="27">
        <v>0</v>
      </c>
      <c r="J6" s="15"/>
    </row>
    <row r="7" spans="1:10" ht="60.75" customHeight="1">
      <c r="A7" s="80" t="s">
        <v>126</v>
      </c>
      <c r="B7" s="81"/>
      <c r="C7" s="81"/>
      <c r="D7" s="81"/>
      <c r="E7" s="81"/>
      <c r="F7" s="81"/>
      <c r="G7" s="81"/>
      <c r="H7" s="81"/>
      <c r="I7" s="81"/>
    </row>
    <row r="8" spans="1:10" ht="11.25" hidden="1" customHeight="1">
      <c r="A8" s="55"/>
      <c r="B8" s="56"/>
      <c r="C8" s="56"/>
      <c r="D8" s="56"/>
      <c r="E8" s="56"/>
      <c r="F8" s="56"/>
      <c r="G8" s="56"/>
      <c r="H8" s="56"/>
      <c r="I8" s="56"/>
    </row>
    <row r="9" spans="1:10" ht="59.25" customHeight="1">
      <c r="E9" s="71"/>
      <c r="F9" s="72"/>
      <c r="G9" s="72"/>
      <c r="H9" s="72"/>
    </row>
    <row r="10" spans="1:10">
      <c r="A10" s="41"/>
    </row>
    <row r="12" spans="1:10">
      <c r="E12" s="73"/>
      <c r="F12" s="73"/>
      <c r="G12" s="73"/>
      <c r="H12" s="73"/>
    </row>
    <row r="13" spans="1:10">
      <c r="E13" s="73"/>
      <c r="F13" s="73"/>
      <c r="G13" s="73"/>
      <c r="H13" s="73"/>
    </row>
    <row r="14" spans="1:10">
      <c r="E14" s="73"/>
      <c r="F14" s="73"/>
      <c r="G14" s="73"/>
      <c r="H14" s="73"/>
    </row>
    <row r="15" spans="1:10">
      <c r="E15" s="73"/>
      <c r="F15" s="73"/>
      <c r="G15" s="73"/>
      <c r="H15" s="73"/>
    </row>
  </sheetData>
  <mergeCells count="7">
    <mergeCell ref="E9:H9"/>
    <mergeCell ref="E12:H15"/>
    <mergeCell ref="A2:H2"/>
    <mergeCell ref="B1:H1"/>
    <mergeCell ref="I2:I3"/>
    <mergeCell ref="B6:H6"/>
    <mergeCell ref="A7:I7"/>
  </mergeCells>
  <phoneticPr fontId="36"/>
  <conditionalFormatting sqref="A4:G5 I4:I6 A6:B6">
    <cfRule type="expression" dxfId="17" priority="5">
      <formula>#REF!="×"</formula>
    </cfRule>
  </conditionalFormatting>
  <conditionalFormatting sqref="H4:H5">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8" scale="9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23" t="s">
        <v>98</v>
      </c>
      <c r="D1" s="21" t="s">
        <v>63</v>
      </c>
      <c r="E1" s="9" t="s">
        <v>52</v>
      </c>
      <c r="F1" s="11" t="s">
        <v>59</v>
      </c>
      <c r="G1" s="11" t="s">
        <v>58</v>
      </c>
      <c r="H1" s="11" t="s">
        <v>60</v>
      </c>
      <c r="I1" s="11" t="s">
        <v>102</v>
      </c>
      <c r="J1" s="21" t="s">
        <v>64</v>
      </c>
      <c r="K1" s="9" t="s">
        <v>52</v>
      </c>
      <c r="L1" s="11" t="s">
        <v>59</v>
      </c>
      <c r="M1" s="11" t="s">
        <v>58</v>
      </c>
      <c r="N1" s="11" t="s">
        <v>60</v>
      </c>
      <c r="O1" s="11" t="s">
        <v>102</v>
      </c>
      <c r="P1" s="21" t="s">
        <v>65</v>
      </c>
      <c r="Q1" s="9" t="s">
        <v>52</v>
      </c>
      <c r="R1" s="11" t="s">
        <v>59</v>
      </c>
      <c r="S1" s="11" t="s">
        <v>58</v>
      </c>
      <c r="T1" s="11" t="s">
        <v>60</v>
      </c>
      <c r="U1" s="11" t="s">
        <v>102</v>
      </c>
      <c r="V1" s="21" t="s">
        <v>66</v>
      </c>
      <c r="W1" s="9" t="s">
        <v>52</v>
      </c>
      <c r="X1" s="11" t="s">
        <v>59</v>
      </c>
      <c r="Y1" s="11" t="s">
        <v>58</v>
      </c>
      <c r="Z1" s="11" t="s">
        <v>60</v>
      </c>
      <c r="AA1" s="11" t="s">
        <v>102</v>
      </c>
      <c r="AB1" s="21" t="s">
        <v>67</v>
      </c>
      <c r="AC1" s="9" t="s">
        <v>52</v>
      </c>
      <c r="AD1" s="11" t="s">
        <v>59</v>
      </c>
      <c r="AE1" s="11" t="s">
        <v>58</v>
      </c>
      <c r="AF1" s="11" t="s">
        <v>60</v>
      </c>
      <c r="AG1" s="11" t="s">
        <v>102</v>
      </c>
      <c r="AH1" s="21" t="s">
        <v>68</v>
      </c>
      <c r="AI1" s="9" t="s">
        <v>52</v>
      </c>
      <c r="AJ1" s="11" t="s">
        <v>59</v>
      </c>
      <c r="AK1" s="11" t="s">
        <v>58</v>
      </c>
      <c r="AL1" s="11" t="s">
        <v>60</v>
      </c>
      <c r="AM1" s="11" t="s">
        <v>102</v>
      </c>
      <c r="AN1" s="21" t="s">
        <v>69</v>
      </c>
      <c r="AO1" s="9" t="s">
        <v>52</v>
      </c>
      <c r="AP1" s="11" t="s">
        <v>59</v>
      </c>
      <c r="AQ1" s="11" t="s">
        <v>58</v>
      </c>
      <c r="AR1" s="11" t="s">
        <v>60</v>
      </c>
      <c r="AS1" s="11" t="s">
        <v>102</v>
      </c>
      <c r="AT1" s="21" t="s">
        <v>70</v>
      </c>
      <c r="AU1" s="9" t="s">
        <v>52</v>
      </c>
      <c r="AV1" s="11" t="s">
        <v>59</v>
      </c>
      <c r="AW1" s="11" t="s">
        <v>58</v>
      </c>
      <c r="AX1" s="11" t="s">
        <v>60</v>
      </c>
      <c r="AY1" s="11" t="s">
        <v>102</v>
      </c>
      <c r="AZ1" s="21" t="s">
        <v>71</v>
      </c>
      <c r="BA1" s="9" t="s">
        <v>52</v>
      </c>
      <c r="BB1" s="11" t="s">
        <v>59</v>
      </c>
      <c r="BC1" s="11" t="s">
        <v>58</v>
      </c>
      <c r="BD1" s="11" t="s">
        <v>60</v>
      </c>
      <c r="BE1" s="11" t="s">
        <v>102</v>
      </c>
      <c r="BF1" s="21" t="s">
        <v>72</v>
      </c>
      <c r="BG1" s="9" t="s">
        <v>52</v>
      </c>
      <c r="BH1" s="11" t="s">
        <v>59</v>
      </c>
      <c r="BI1" s="11" t="s">
        <v>58</v>
      </c>
      <c r="BJ1" s="11" t="s">
        <v>60</v>
      </c>
      <c r="BK1" s="11" t="s">
        <v>102</v>
      </c>
      <c r="BL1" s="21" t="s">
        <v>73</v>
      </c>
      <c r="BM1" s="9" t="s">
        <v>52</v>
      </c>
      <c r="BN1" s="11" t="s">
        <v>59</v>
      </c>
      <c r="BO1" s="11" t="s">
        <v>58</v>
      </c>
      <c r="BP1" s="11" t="s">
        <v>60</v>
      </c>
      <c r="BQ1" s="11" t="s">
        <v>102</v>
      </c>
      <c r="BR1" s="21" t="s">
        <v>74</v>
      </c>
      <c r="BS1" s="9" t="s">
        <v>52</v>
      </c>
      <c r="BT1" s="11" t="s">
        <v>59</v>
      </c>
      <c r="BU1" s="11" t="s">
        <v>58</v>
      </c>
      <c r="BV1" s="11" t="s">
        <v>60</v>
      </c>
      <c r="BW1" s="11" t="s">
        <v>102</v>
      </c>
      <c r="BX1" s="21" t="s">
        <v>75</v>
      </c>
      <c r="BY1" s="9" t="s">
        <v>52</v>
      </c>
      <c r="BZ1" s="11" t="s">
        <v>59</v>
      </c>
      <c r="CA1" s="11" t="s">
        <v>58</v>
      </c>
      <c r="CB1" s="11" t="s">
        <v>60</v>
      </c>
      <c r="CC1" s="11" t="s">
        <v>102</v>
      </c>
      <c r="CD1" s="21" t="s">
        <v>76</v>
      </c>
      <c r="CE1" s="9" t="s">
        <v>52</v>
      </c>
      <c r="CF1" s="11" t="s">
        <v>59</v>
      </c>
      <c r="CG1" s="11" t="s">
        <v>58</v>
      </c>
      <c r="CH1" s="11" t="s">
        <v>60</v>
      </c>
      <c r="CI1" s="11" t="s">
        <v>102</v>
      </c>
      <c r="CJ1" s="21" t="s">
        <v>77</v>
      </c>
      <c r="CK1" s="9" t="s">
        <v>52</v>
      </c>
      <c r="CL1" s="11" t="s">
        <v>59</v>
      </c>
      <c r="CM1" s="11" t="s">
        <v>58</v>
      </c>
      <c r="CN1" s="11" t="s">
        <v>60</v>
      </c>
      <c r="CO1" s="11" t="s">
        <v>102</v>
      </c>
      <c r="CP1" s="21" t="s">
        <v>78</v>
      </c>
      <c r="CQ1" s="9" t="s">
        <v>52</v>
      </c>
      <c r="CR1" s="11" t="s">
        <v>59</v>
      </c>
      <c r="CS1" s="11" t="s">
        <v>58</v>
      </c>
      <c r="CT1" s="11" t="s">
        <v>60</v>
      </c>
      <c r="CU1" s="11" t="s">
        <v>102</v>
      </c>
      <c r="CV1" s="21" t="s">
        <v>79</v>
      </c>
      <c r="CW1" s="9" t="s">
        <v>52</v>
      </c>
      <c r="CX1" s="11" t="s">
        <v>59</v>
      </c>
      <c r="CY1" s="11" t="s">
        <v>58</v>
      </c>
      <c r="CZ1" s="11" t="s">
        <v>60</v>
      </c>
      <c r="DA1" s="11" t="s">
        <v>102</v>
      </c>
      <c r="DB1" s="21" t="s">
        <v>80</v>
      </c>
      <c r="DC1" s="9" t="s">
        <v>52</v>
      </c>
      <c r="DD1" s="11" t="s">
        <v>59</v>
      </c>
      <c r="DE1" s="11" t="s">
        <v>58</v>
      </c>
      <c r="DF1" s="11" t="s">
        <v>60</v>
      </c>
      <c r="DG1" s="11" t="s">
        <v>102</v>
      </c>
      <c r="DH1" s="21" t="s">
        <v>81</v>
      </c>
      <c r="DI1" s="9" t="s">
        <v>52</v>
      </c>
      <c r="DJ1" s="11" t="s">
        <v>59</v>
      </c>
      <c r="DK1" s="11" t="s">
        <v>58</v>
      </c>
      <c r="DL1" s="11" t="s">
        <v>60</v>
      </c>
      <c r="DM1" s="11" t="s">
        <v>102</v>
      </c>
      <c r="DN1" s="21" t="s">
        <v>82</v>
      </c>
      <c r="DO1" s="9" t="s">
        <v>52</v>
      </c>
      <c r="DP1" s="11" t="s">
        <v>59</v>
      </c>
      <c r="DQ1" s="11" t="s">
        <v>58</v>
      </c>
      <c r="DR1" s="11" t="s">
        <v>60</v>
      </c>
      <c r="DS1" s="11" t="s">
        <v>61</v>
      </c>
      <c r="DT1" s="21" t="s">
        <v>83</v>
      </c>
      <c r="DU1" s="9" t="s">
        <v>52</v>
      </c>
      <c r="DV1" s="11" t="s">
        <v>59</v>
      </c>
      <c r="DW1" s="11" t="s">
        <v>58</v>
      </c>
      <c r="DX1" s="11" t="s">
        <v>60</v>
      </c>
      <c r="DY1" s="11" t="s">
        <v>61</v>
      </c>
      <c r="DZ1" s="21" t="s">
        <v>84</v>
      </c>
      <c r="EA1" s="9" t="s">
        <v>52</v>
      </c>
      <c r="EB1" s="11" t="s">
        <v>59</v>
      </c>
      <c r="EC1" s="11" t="s">
        <v>58</v>
      </c>
      <c r="ED1" s="11" t="s">
        <v>60</v>
      </c>
      <c r="EE1" s="11" t="s">
        <v>61</v>
      </c>
      <c r="EF1" s="21" t="s">
        <v>85</v>
      </c>
      <c r="EG1" s="9" t="s">
        <v>52</v>
      </c>
      <c r="EH1" s="11" t="s">
        <v>59</v>
      </c>
      <c r="EI1" s="11" t="s">
        <v>58</v>
      </c>
      <c r="EJ1" s="11" t="s">
        <v>60</v>
      </c>
      <c r="EK1" s="11" t="s">
        <v>61</v>
      </c>
      <c r="EL1" s="21" t="s">
        <v>86</v>
      </c>
      <c r="EM1" s="9" t="s">
        <v>52</v>
      </c>
      <c r="EN1" s="11" t="s">
        <v>59</v>
      </c>
      <c r="EO1" s="11" t="s">
        <v>58</v>
      </c>
      <c r="EP1" s="11" t="s">
        <v>60</v>
      </c>
      <c r="EQ1" s="11" t="s">
        <v>61</v>
      </c>
      <c r="ER1" s="21" t="s">
        <v>87</v>
      </c>
      <c r="ES1" s="9" t="s">
        <v>52</v>
      </c>
      <c r="ET1" s="11" t="s">
        <v>59</v>
      </c>
      <c r="EU1" s="11" t="s">
        <v>58</v>
      </c>
      <c r="EV1" s="11" t="s">
        <v>60</v>
      </c>
      <c r="EW1" s="11" t="s">
        <v>61</v>
      </c>
      <c r="EX1" s="21" t="s">
        <v>88</v>
      </c>
      <c r="EY1" s="9" t="s">
        <v>52</v>
      </c>
      <c r="EZ1" s="11" t="s">
        <v>59</v>
      </c>
      <c r="FA1" s="11" t="s">
        <v>58</v>
      </c>
      <c r="FB1" s="11" t="s">
        <v>60</v>
      </c>
      <c r="FC1" s="11" t="s">
        <v>61</v>
      </c>
      <c r="FD1" s="21" t="s">
        <v>89</v>
      </c>
      <c r="FE1" s="9" t="s">
        <v>52</v>
      </c>
      <c r="FF1" s="11" t="s">
        <v>59</v>
      </c>
      <c r="FG1" s="11" t="s">
        <v>58</v>
      </c>
      <c r="FH1" s="11" t="s">
        <v>60</v>
      </c>
      <c r="FI1" s="11" t="s">
        <v>61</v>
      </c>
      <c r="FJ1" s="21" t="s">
        <v>90</v>
      </c>
      <c r="FK1" s="9" t="s">
        <v>52</v>
      </c>
      <c r="FL1" s="11" t="s">
        <v>59</v>
      </c>
      <c r="FM1" s="11" t="s">
        <v>58</v>
      </c>
      <c r="FN1" s="11" t="s">
        <v>60</v>
      </c>
      <c r="FO1" s="11" t="s">
        <v>61</v>
      </c>
      <c r="FP1" s="21" t="s">
        <v>91</v>
      </c>
      <c r="FQ1" s="9" t="s">
        <v>52</v>
      </c>
      <c r="FR1" s="11" t="s">
        <v>59</v>
      </c>
      <c r="FS1" s="11" t="s">
        <v>58</v>
      </c>
      <c r="FT1" s="11" t="s">
        <v>60</v>
      </c>
      <c r="FU1" s="11" t="s">
        <v>61</v>
      </c>
      <c r="FV1" s="21" t="s">
        <v>92</v>
      </c>
      <c r="FW1" s="9" t="s">
        <v>52</v>
      </c>
      <c r="FX1" s="11" t="s">
        <v>59</v>
      </c>
      <c r="FY1" s="11" t="s">
        <v>58</v>
      </c>
      <c r="FZ1" s="11" t="s">
        <v>60</v>
      </c>
      <c r="GA1" s="11" t="s">
        <v>61</v>
      </c>
      <c r="GB1" s="21" t="s">
        <v>93</v>
      </c>
      <c r="GC1" s="9" t="s">
        <v>52</v>
      </c>
      <c r="GD1" s="11" t="s">
        <v>59</v>
      </c>
      <c r="GE1" s="11" t="s">
        <v>58</v>
      </c>
      <c r="GF1" s="11" t="s">
        <v>60</v>
      </c>
      <c r="GG1" s="11" t="s">
        <v>61</v>
      </c>
      <c r="GH1" s="21" t="s">
        <v>94</v>
      </c>
      <c r="GI1" s="9" t="s">
        <v>52</v>
      </c>
      <c r="GJ1" s="11" t="s">
        <v>59</v>
      </c>
      <c r="GK1" s="11" t="s">
        <v>58</v>
      </c>
      <c r="GL1" s="11" t="s">
        <v>60</v>
      </c>
      <c r="GM1" s="11" t="s">
        <v>61</v>
      </c>
      <c r="GN1" s="21" t="s">
        <v>95</v>
      </c>
      <c r="GO1" s="9" t="s">
        <v>52</v>
      </c>
      <c r="GP1" s="11" t="s">
        <v>59</v>
      </c>
      <c r="GQ1" s="11" t="s">
        <v>58</v>
      </c>
      <c r="GR1" s="11" t="s">
        <v>60</v>
      </c>
      <c r="GS1" s="11" t="s">
        <v>61</v>
      </c>
      <c r="GT1" s="21" t="s">
        <v>96</v>
      </c>
      <c r="GU1" s="9" t="s">
        <v>52</v>
      </c>
      <c r="GV1" s="11" t="s">
        <v>59</v>
      </c>
      <c r="GW1" s="11" t="s">
        <v>58</v>
      </c>
      <c r="GX1" s="11" t="s">
        <v>60</v>
      </c>
      <c r="GY1" s="11" t="s">
        <v>61</v>
      </c>
      <c r="GZ1" s="21" t="s">
        <v>97</v>
      </c>
      <c r="HA1" s="9" t="s">
        <v>52</v>
      </c>
      <c r="HB1" s="11" t="s">
        <v>59</v>
      </c>
      <c r="HC1" s="11" t="s">
        <v>58</v>
      </c>
      <c r="HD1" s="11" t="s">
        <v>60</v>
      </c>
      <c r="HE1" s="11" t="s">
        <v>61</v>
      </c>
      <c r="HF1" s="22" t="s">
        <v>55</v>
      </c>
      <c r="HG1" s="21" t="s">
        <v>63</v>
      </c>
      <c r="HH1" s="9" t="s">
        <v>52</v>
      </c>
      <c r="HI1" s="11" t="s">
        <v>53</v>
      </c>
      <c r="HJ1" s="11" t="s">
        <v>56</v>
      </c>
      <c r="HK1" s="11" t="s">
        <v>57</v>
      </c>
      <c r="HL1" s="11" t="s">
        <v>54</v>
      </c>
      <c r="HM1" s="21" t="s">
        <v>64</v>
      </c>
      <c r="HN1" s="9" t="s">
        <v>52</v>
      </c>
      <c r="HO1" s="11" t="s">
        <v>53</v>
      </c>
      <c r="HP1" s="11" t="s">
        <v>56</v>
      </c>
      <c r="HQ1" s="11" t="s">
        <v>57</v>
      </c>
      <c r="HR1" s="11" t="s">
        <v>54</v>
      </c>
      <c r="HS1" s="21" t="s">
        <v>65</v>
      </c>
      <c r="HT1" s="9" t="s">
        <v>52</v>
      </c>
      <c r="HU1" s="11" t="s">
        <v>53</v>
      </c>
      <c r="HV1" s="11" t="s">
        <v>56</v>
      </c>
      <c r="HW1" s="11" t="s">
        <v>57</v>
      </c>
      <c r="HX1" s="11" t="s">
        <v>54</v>
      </c>
      <c r="HY1" s="21" t="s">
        <v>66</v>
      </c>
      <c r="HZ1" s="9" t="s">
        <v>52</v>
      </c>
      <c r="IA1" s="11" t="s">
        <v>53</v>
      </c>
      <c r="IB1" s="11" t="s">
        <v>56</v>
      </c>
      <c r="IC1" s="11" t="s">
        <v>57</v>
      </c>
      <c r="ID1" s="11" t="s">
        <v>54</v>
      </c>
      <c r="IE1" s="21" t="s">
        <v>67</v>
      </c>
      <c r="IF1" s="9" t="s">
        <v>52</v>
      </c>
      <c r="IG1" s="11" t="s">
        <v>53</v>
      </c>
      <c r="IH1" s="11" t="s">
        <v>56</v>
      </c>
      <c r="II1" s="11" t="s">
        <v>57</v>
      </c>
      <c r="IJ1" s="11" t="s">
        <v>54</v>
      </c>
      <c r="IK1" s="21" t="s">
        <v>68</v>
      </c>
      <c r="IL1" s="9" t="s">
        <v>52</v>
      </c>
      <c r="IM1" s="11" t="s">
        <v>53</v>
      </c>
      <c r="IN1" s="11" t="s">
        <v>56</v>
      </c>
      <c r="IO1" s="11" t="s">
        <v>57</v>
      </c>
      <c r="IP1" s="11" t="s">
        <v>54</v>
      </c>
      <c r="IQ1" s="21" t="s">
        <v>69</v>
      </c>
      <c r="IR1" s="9" t="s">
        <v>52</v>
      </c>
      <c r="IS1" s="11" t="s">
        <v>53</v>
      </c>
      <c r="IT1" s="11" t="s">
        <v>56</v>
      </c>
      <c r="IU1" s="11" t="s">
        <v>57</v>
      </c>
      <c r="IV1" s="11" t="s">
        <v>54</v>
      </c>
      <c r="IW1" s="21" t="s">
        <v>70</v>
      </c>
      <c r="IX1" s="9" t="s">
        <v>52</v>
      </c>
      <c r="IY1" s="11" t="s">
        <v>53</v>
      </c>
      <c r="IZ1" s="11" t="s">
        <v>56</v>
      </c>
      <c r="JA1" s="11" t="s">
        <v>57</v>
      </c>
      <c r="JB1" s="11" t="s">
        <v>54</v>
      </c>
      <c r="JC1" s="21" t="s">
        <v>71</v>
      </c>
      <c r="JD1" s="9" t="s">
        <v>52</v>
      </c>
      <c r="JE1" s="11" t="s">
        <v>53</v>
      </c>
      <c r="JF1" s="11" t="s">
        <v>56</v>
      </c>
      <c r="JG1" s="11" t="s">
        <v>57</v>
      </c>
      <c r="JH1" s="11" t="s">
        <v>54</v>
      </c>
      <c r="JI1" s="21" t="s">
        <v>72</v>
      </c>
      <c r="JJ1" s="9" t="s">
        <v>52</v>
      </c>
      <c r="JK1" s="11" t="s">
        <v>53</v>
      </c>
      <c r="JL1" s="11" t="s">
        <v>56</v>
      </c>
      <c r="JM1" s="11" t="s">
        <v>57</v>
      </c>
      <c r="JN1" s="11" t="s">
        <v>54</v>
      </c>
      <c r="JO1" s="21" t="s">
        <v>73</v>
      </c>
      <c r="JP1" s="9" t="s">
        <v>52</v>
      </c>
      <c r="JQ1" s="11" t="s">
        <v>53</v>
      </c>
      <c r="JR1" s="11" t="s">
        <v>56</v>
      </c>
      <c r="JS1" s="11" t="s">
        <v>57</v>
      </c>
      <c r="JT1" s="11" t="s">
        <v>54</v>
      </c>
      <c r="JU1" s="21" t="s">
        <v>74</v>
      </c>
      <c r="JV1" s="9" t="s">
        <v>52</v>
      </c>
      <c r="JW1" s="11" t="s">
        <v>53</v>
      </c>
      <c r="JX1" s="11" t="s">
        <v>56</v>
      </c>
      <c r="JY1" s="11" t="s">
        <v>57</v>
      </c>
      <c r="JZ1" s="11" t="s">
        <v>54</v>
      </c>
      <c r="KA1" s="21" t="s">
        <v>75</v>
      </c>
      <c r="KB1" s="9" t="s">
        <v>52</v>
      </c>
      <c r="KC1" s="11" t="s">
        <v>53</v>
      </c>
      <c r="KD1" s="11" t="s">
        <v>56</v>
      </c>
      <c r="KE1" s="11" t="s">
        <v>57</v>
      </c>
      <c r="KF1" s="11" t="s">
        <v>54</v>
      </c>
      <c r="KG1" s="21" t="s">
        <v>76</v>
      </c>
      <c r="KH1" s="9" t="s">
        <v>52</v>
      </c>
      <c r="KI1" s="11" t="s">
        <v>53</v>
      </c>
      <c r="KJ1" s="11" t="s">
        <v>56</v>
      </c>
      <c r="KK1" s="11" t="s">
        <v>57</v>
      </c>
      <c r="KL1" s="11" t="s">
        <v>54</v>
      </c>
      <c r="KM1" s="21" t="s">
        <v>77</v>
      </c>
      <c r="KN1" s="9" t="s">
        <v>52</v>
      </c>
      <c r="KO1" s="11" t="s">
        <v>53</v>
      </c>
      <c r="KP1" s="11" t="s">
        <v>56</v>
      </c>
      <c r="KQ1" s="11" t="s">
        <v>57</v>
      </c>
      <c r="KR1" s="11" t="s">
        <v>54</v>
      </c>
      <c r="KS1" s="21" t="s">
        <v>78</v>
      </c>
      <c r="KT1" s="9" t="s">
        <v>52</v>
      </c>
      <c r="KU1" s="11" t="s">
        <v>53</v>
      </c>
      <c r="KV1" s="11" t="s">
        <v>56</v>
      </c>
      <c r="KW1" s="11" t="s">
        <v>57</v>
      </c>
      <c r="KX1" s="11" t="s">
        <v>54</v>
      </c>
      <c r="KY1" s="21" t="s">
        <v>79</v>
      </c>
      <c r="KZ1" s="9" t="s">
        <v>52</v>
      </c>
      <c r="LA1" s="11" t="s">
        <v>53</v>
      </c>
      <c r="LB1" s="11" t="s">
        <v>56</v>
      </c>
      <c r="LC1" s="11" t="s">
        <v>57</v>
      </c>
      <c r="LD1" s="11" t="s">
        <v>54</v>
      </c>
      <c r="LE1" s="21" t="s">
        <v>80</v>
      </c>
      <c r="LF1" s="9" t="s">
        <v>52</v>
      </c>
      <c r="LG1" s="11" t="s">
        <v>53</v>
      </c>
      <c r="LH1" s="11" t="s">
        <v>56</v>
      </c>
      <c r="LI1" s="11" t="s">
        <v>57</v>
      </c>
      <c r="LJ1" s="11" t="s">
        <v>54</v>
      </c>
      <c r="LK1" s="21" t="s">
        <v>81</v>
      </c>
      <c r="LL1" s="9" t="s">
        <v>52</v>
      </c>
      <c r="LM1" s="11" t="s">
        <v>53</v>
      </c>
      <c r="LN1" s="11" t="s">
        <v>56</v>
      </c>
      <c r="LO1" s="11" t="s">
        <v>57</v>
      </c>
      <c r="LP1" s="11" t="s">
        <v>54</v>
      </c>
      <c r="LQ1" s="21" t="s">
        <v>82</v>
      </c>
      <c r="LR1" s="9" t="s">
        <v>52</v>
      </c>
      <c r="LS1" s="11" t="s">
        <v>53</v>
      </c>
      <c r="LT1" s="11" t="s">
        <v>56</v>
      </c>
      <c r="LU1" s="11" t="s">
        <v>57</v>
      </c>
      <c r="LV1" s="11" t="s">
        <v>54</v>
      </c>
      <c r="LW1" s="21" t="s">
        <v>83</v>
      </c>
      <c r="LX1" s="9" t="s">
        <v>52</v>
      </c>
      <c r="LY1" s="11" t="s">
        <v>53</v>
      </c>
      <c r="LZ1" s="11" t="s">
        <v>56</v>
      </c>
      <c r="MA1" s="11" t="s">
        <v>57</v>
      </c>
      <c r="MB1" s="11" t="s">
        <v>54</v>
      </c>
      <c r="MC1" s="21" t="s">
        <v>84</v>
      </c>
      <c r="MD1" s="9" t="s">
        <v>52</v>
      </c>
      <c r="ME1" s="11" t="s">
        <v>53</v>
      </c>
      <c r="MF1" s="11" t="s">
        <v>56</v>
      </c>
      <c r="MG1" s="11" t="s">
        <v>57</v>
      </c>
      <c r="MH1" s="11" t="s">
        <v>54</v>
      </c>
      <c r="MI1" s="21" t="s">
        <v>85</v>
      </c>
      <c r="MJ1" s="9" t="s">
        <v>52</v>
      </c>
      <c r="MK1" s="11" t="s">
        <v>53</v>
      </c>
      <c r="ML1" s="11" t="s">
        <v>56</v>
      </c>
      <c r="MM1" s="11" t="s">
        <v>57</v>
      </c>
      <c r="MN1" s="11" t="s">
        <v>54</v>
      </c>
      <c r="MO1" s="21" t="s">
        <v>86</v>
      </c>
      <c r="MP1" s="9" t="s">
        <v>52</v>
      </c>
      <c r="MQ1" s="11" t="s">
        <v>53</v>
      </c>
      <c r="MR1" s="11" t="s">
        <v>56</v>
      </c>
      <c r="MS1" s="11" t="s">
        <v>57</v>
      </c>
      <c r="MT1" s="11" t="s">
        <v>54</v>
      </c>
      <c r="MU1" s="21" t="s">
        <v>87</v>
      </c>
      <c r="MV1" s="9" t="s">
        <v>52</v>
      </c>
      <c r="MW1" s="11" t="s">
        <v>53</v>
      </c>
      <c r="MX1" s="11" t="s">
        <v>56</v>
      </c>
      <c r="MY1" s="11" t="s">
        <v>57</v>
      </c>
      <c r="MZ1" s="11" t="s">
        <v>54</v>
      </c>
      <c r="NA1" s="21" t="s">
        <v>88</v>
      </c>
      <c r="NB1" s="9" t="s">
        <v>52</v>
      </c>
      <c r="NC1" s="11" t="s">
        <v>53</v>
      </c>
      <c r="ND1" s="11" t="s">
        <v>56</v>
      </c>
      <c r="NE1" s="11" t="s">
        <v>57</v>
      </c>
      <c r="NF1" s="11" t="s">
        <v>54</v>
      </c>
      <c r="NG1" s="21" t="s">
        <v>89</v>
      </c>
      <c r="NH1" s="9" t="s">
        <v>52</v>
      </c>
      <c r="NI1" s="11" t="s">
        <v>53</v>
      </c>
      <c r="NJ1" s="11" t="s">
        <v>56</v>
      </c>
      <c r="NK1" s="11" t="s">
        <v>57</v>
      </c>
      <c r="NL1" s="11" t="s">
        <v>54</v>
      </c>
      <c r="NM1" s="21" t="s">
        <v>90</v>
      </c>
      <c r="NN1" s="9" t="s">
        <v>52</v>
      </c>
      <c r="NO1" s="11" t="s">
        <v>53</v>
      </c>
      <c r="NP1" s="11" t="s">
        <v>56</v>
      </c>
      <c r="NQ1" s="11" t="s">
        <v>57</v>
      </c>
      <c r="NR1" s="11" t="s">
        <v>54</v>
      </c>
      <c r="NS1" s="21" t="s">
        <v>91</v>
      </c>
      <c r="NT1" s="9" t="s">
        <v>52</v>
      </c>
      <c r="NU1" s="11" t="s">
        <v>53</v>
      </c>
      <c r="NV1" s="11" t="s">
        <v>56</v>
      </c>
      <c r="NW1" s="11" t="s">
        <v>57</v>
      </c>
      <c r="NX1" s="11" t="s">
        <v>54</v>
      </c>
      <c r="NY1" s="21" t="s">
        <v>92</v>
      </c>
      <c r="NZ1" s="9" t="s">
        <v>52</v>
      </c>
      <c r="OA1" s="11" t="s">
        <v>53</v>
      </c>
      <c r="OB1" s="11" t="s">
        <v>56</v>
      </c>
      <c r="OC1" s="11" t="s">
        <v>57</v>
      </c>
      <c r="OD1" s="11" t="s">
        <v>54</v>
      </c>
      <c r="OE1" s="21" t="s">
        <v>93</v>
      </c>
      <c r="OF1" s="9" t="s">
        <v>52</v>
      </c>
      <c r="OG1" s="11" t="s">
        <v>53</v>
      </c>
      <c r="OH1" s="11" t="s">
        <v>56</v>
      </c>
      <c r="OI1" s="11" t="s">
        <v>57</v>
      </c>
      <c r="OJ1" s="11" t="s">
        <v>54</v>
      </c>
      <c r="OK1" s="21" t="s">
        <v>94</v>
      </c>
      <c r="OL1" s="9" t="s">
        <v>52</v>
      </c>
      <c r="OM1" s="11" t="s">
        <v>53</v>
      </c>
      <c r="ON1" s="11" t="s">
        <v>56</v>
      </c>
      <c r="OO1" s="11" t="s">
        <v>57</v>
      </c>
      <c r="OP1" s="11" t="s">
        <v>54</v>
      </c>
      <c r="OQ1" s="21" t="s">
        <v>95</v>
      </c>
      <c r="OR1" s="9" t="s">
        <v>52</v>
      </c>
      <c r="OS1" s="11" t="s">
        <v>53</v>
      </c>
      <c r="OT1" s="11" t="s">
        <v>56</v>
      </c>
      <c r="OU1" s="11" t="s">
        <v>57</v>
      </c>
      <c r="OV1" s="11" t="s">
        <v>54</v>
      </c>
      <c r="OW1" s="21" t="s">
        <v>96</v>
      </c>
      <c r="OX1" s="9" t="s">
        <v>52</v>
      </c>
      <c r="OY1" s="11" t="s">
        <v>53</v>
      </c>
      <c r="OZ1" s="11" t="s">
        <v>56</v>
      </c>
      <c r="PA1" s="11" t="s">
        <v>57</v>
      </c>
      <c r="PB1" s="11" t="s">
        <v>54</v>
      </c>
      <c r="PC1" s="21" t="s">
        <v>97</v>
      </c>
      <c r="PD1" s="9" t="s">
        <v>52</v>
      </c>
      <c r="PE1" s="11" t="s">
        <v>53</v>
      </c>
      <c r="PF1" s="11" t="s">
        <v>56</v>
      </c>
      <c r="PG1" s="11" t="s">
        <v>57</v>
      </c>
      <c r="PH1" s="11" t="s">
        <v>54</v>
      </c>
    </row>
    <row r="2" spans="1:424" ht="52.8">
      <c r="A2" s="82" t="str">
        <f>【総額及び平均額】賃上げ支援事業実績報告書!$E3</f>
        <v>医療法人○○会</v>
      </c>
      <c r="B2" s="82" t="str">
        <f>【総額及び平均額】賃上げ支援事業実績報告書!$E4</f>
        <v>▲▲医院</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10</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3"/>
      <c r="B3" s="83"/>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f>【総額及び平均額】賃上げ支援事業実績報告書!$G9</f>
        <v>0</v>
      </c>
      <c r="HI3" s="10">
        <f>【総額及び平均額】賃上げ支援事業実績報告書!$G10</f>
        <v>0</v>
      </c>
      <c r="HJ3" s="10">
        <f>【総額及び平均額】賃上げ支援事業実績報告書!$G13</f>
        <v>184000</v>
      </c>
      <c r="HK3" s="10" t="e">
        <f>【総額及び平均額】賃上げ支援事業実績報告書!#REF!</f>
        <v>#REF!</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6" priority="74">
      <formula>#REF!="×"</formula>
    </cfRule>
  </conditionalFormatting>
  <conditionalFormatting sqref="HB1:HE1">
    <cfRule type="expression" dxfId="15" priority="73">
      <formula>#REF!="×"</formula>
    </cfRule>
  </conditionalFormatting>
  <conditionalFormatting sqref="HI1:HL1">
    <cfRule type="expression" dxfId="14" priority="2">
      <formula>#REF!="×"</formula>
    </cfRule>
  </conditionalFormatting>
  <conditionalFormatting sqref="PE1:PH1">
    <cfRule type="expression" dxfId="13"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【総額及び平均額】賃上げ支援事業実績報告書</vt:lpstr>
      <vt:lpstr>別紙（2.0％超部分算定シート）</vt:lpstr>
      <vt:lpstr>【参考】集計用シート（賃上げ支援事業）</vt:lpstr>
      <vt:lpstr>都道府県リスト</vt:lpstr>
      <vt:lpstr>【総額及び平均額】賃上げ支援事業実績報告書!Print_Area</vt:lpstr>
      <vt:lpstr>'別紙（2.0％超部分算定シート）'!Print_Area</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小林　弥生</cp:lastModifiedBy>
  <cp:revision>2</cp:revision>
  <cp:lastPrinted>2026-06-16T04:56:43Z</cp:lastPrinted>
  <dcterms:created xsi:type="dcterms:W3CDTF">2017-10-26T07:12:00Z</dcterms:created>
  <dcterms:modified xsi:type="dcterms:W3CDTF">2026-07-03T05:15:36Z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